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60" windowHeight="5205" activeTab="0"/>
  </bookViews>
  <sheets>
    <sheet name="Cover051218" sheetId="1" r:id="rId1"/>
    <sheet name="D051218" sheetId="2" r:id="rId2"/>
  </sheets>
  <definedNames>
    <definedName name="_xlnm.Print_Area" localSheetId="0">'Cover051218'!$A$1:$E$36</definedName>
    <definedName name="_xlnm.Print_Area" localSheetId="1">'D051218'!$A$1:$N$79</definedName>
  </definedNames>
  <calcPr fullCalcOnLoad="1"/>
</workbook>
</file>

<file path=xl/sharedStrings.xml><?xml version="1.0" encoding="utf-8"?>
<sst xmlns="http://schemas.openxmlformats.org/spreadsheetml/2006/main" count="172" uniqueCount="76">
  <si>
    <t>LOS ANGELES COUNTY METROPOLITAN TRANSPORTATION AUTHORITY</t>
  </si>
  <si>
    <t>OPERATIONS DEPARTMENT</t>
  </si>
  <si>
    <t>SCHEDULED SERVICE OPERATING COST FACTORS</t>
  </si>
  <si>
    <t>REPORT  NO.  4-24</t>
  </si>
  <si>
    <t>CONTRACT LINES</t>
  </si>
  <si>
    <t>FROM:</t>
  </si>
  <si>
    <t>Jake Satin-Jacobs</t>
  </si>
  <si>
    <t xml:space="preserve">Manager, Service Performance Analysis </t>
  </si>
  <si>
    <t xml:space="preserve">     TO:</t>
  </si>
  <si>
    <t>Ed Muncy</t>
  </si>
  <si>
    <t xml:space="preserve">Director, Service Performance Analysis </t>
  </si>
  <si>
    <t>CC:</t>
  </si>
  <si>
    <t>Roderick Goldman</t>
  </si>
  <si>
    <t>Deputy Executive Officer, Service Development</t>
  </si>
  <si>
    <t>DATE OF ISSUE:</t>
  </si>
  <si>
    <t xml:space="preserve"> </t>
  </si>
  <si>
    <t>PURPOSE OF REPORT:</t>
  </si>
  <si>
    <t xml:space="preserve">Operating Cost Factors reflect the school day service. </t>
  </si>
  <si>
    <t>Equipment requirements assume that a bus will not be pulled in and pulled out again during the same peak.</t>
  </si>
  <si>
    <r>
      <t>Contract Lines</t>
    </r>
    <r>
      <rPr>
        <b/>
        <sz val="9"/>
        <rFont val="CG Times"/>
        <family val="1"/>
      </rPr>
      <t xml:space="preserve"> are purchased transportation services for which computerized trip scheduling is performed by</t>
    </r>
  </si>
  <si>
    <t>LACMTA staff.  The indicated service levels will remain in effect until further notice.</t>
  </si>
  <si>
    <t>HIGHLIGHT OF THIS ISSUE:</t>
  </si>
  <si>
    <t>DAILY EXCEPT SATURDAY AND SUNDAY - SCHOOL DAY, NON-RACE, NON-BOWL SCHEDULES</t>
  </si>
  <si>
    <t>Effective Date</t>
  </si>
  <si>
    <t>Line</t>
  </si>
  <si>
    <t>Division</t>
  </si>
  <si>
    <r>
      <t>AM Peak</t>
    </r>
    <r>
      <rPr>
        <sz val="9"/>
        <rFont val="Arial"/>
        <family val="2"/>
      </rPr>
      <t xml:space="preserve"> Buses</t>
    </r>
  </si>
  <si>
    <t>Base Buses</t>
  </si>
  <si>
    <r>
      <t>PM Peak</t>
    </r>
    <r>
      <rPr>
        <sz val="9"/>
        <rFont val="Arial"/>
        <family val="2"/>
      </rPr>
      <t xml:space="preserve"> Buses</t>
    </r>
  </si>
  <si>
    <t>Total Hours</t>
  </si>
  <si>
    <t>Revenue Hours</t>
  </si>
  <si>
    <t>Total Miles</t>
  </si>
  <si>
    <t>Revenue Miles</t>
  </si>
  <si>
    <t>One-way Miles</t>
  </si>
  <si>
    <t>Line Name</t>
  </si>
  <si>
    <t>TOTAL</t>
  </si>
  <si>
    <t>PULLOUTS</t>
  </si>
  <si>
    <t>AM</t>
  </si>
  <si>
    <t>PM</t>
  </si>
  <si>
    <t>SATURDAY - SCHOOL HOLIDAY, NON-RACE, NON-BOWL SCHEDULES</t>
  </si>
  <si>
    <t>SUNDAY - SCHOOL HOLIDAY, NON-RACE, NON-BOWL SCHEDULES</t>
  </si>
  <si>
    <t>Owl</t>
  </si>
  <si>
    <t>DECEMBER 18, 2005</t>
  </si>
  <si>
    <t>Riverside - LA Zoo</t>
  </si>
  <si>
    <t>El Segundo - Downey via Rosecrans Av</t>
  </si>
  <si>
    <t>South Region- Operated by First Transit</t>
  </si>
  <si>
    <t>North Region- Operated by Transportation Concepts</t>
  </si>
  <si>
    <t>East Region- Operated by Southland Transit</t>
  </si>
  <si>
    <t>PM Pullouts</t>
  </si>
  <si>
    <t>Compton - La Mirada via Alondra Bl</t>
  </si>
  <si>
    <t>Artesia Bl</t>
  </si>
  <si>
    <t>Plummer St. - Coldwater Canyon Av</t>
  </si>
  <si>
    <t>JPL - Sierra Madre Station</t>
  </si>
  <si>
    <t>Artesia Transit Center - Broadway/Main St</t>
  </si>
  <si>
    <t>Cedars Sinai Medical Center - Laurel Canyon Bl</t>
  </si>
  <si>
    <t>San Pedro - Redondo Beach via Palos Verdes Dr</t>
  </si>
  <si>
    <t>Long Beach - Anaheim St. - Pacific Coast Hwy - Sepulveda Bl</t>
  </si>
  <si>
    <t>Watts - Boyle Heights via Maie Av, Boyle Av &amp; Lorena St</t>
  </si>
  <si>
    <t>Commerce - Altadena via Eastern Av &amp; Hill Av</t>
  </si>
  <si>
    <t>Lakewood - Pasadena via Rosemead Bl &amp; Lakewood Bl</t>
  </si>
  <si>
    <t>Norwalk - Monrovia via Workmanmill Rd &amp; Peck Rd</t>
  </si>
  <si>
    <t>Metro Express (Long Beach - El Monte via 22 Fwy, I-605 Fwy &amp; I-10 Fwy)</t>
  </si>
  <si>
    <t>Rampart Bl. - Hoover St.- Allesandro St. - Colorado St</t>
  </si>
  <si>
    <t>Grande Vista Av</t>
  </si>
  <si>
    <t>Circular (both directions): Inglewood - Windsor Hills - Inglewood</t>
  </si>
  <si>
    <t>Crenshaw Connection: Crenshaw Bl. - 39th St. - Westside Av. - Normandie Av</t>
  </si>
  <si>
    <t>Greenline Shuttle World Way West</t>
  </si>
  <si>
    <t>Imperial/Wilmington Station - S. Wilmington Av. - S. Vermont Av. - S. Western Av</t>
  </si>
  <si>
    <t>Late Night Service (Aviation Station to Norwalk Station via I-105)</t>
  </si>
  <si>
    <t>Line 167- Modified alignment to service Valley College Orange Line Sta.</t>
  </si>
  <si>
    <t xml:space="preserve">Line 177- Shorten route to new east terminal at the Sierra Madre Villa Metro Gold Line Station. </t>
  </si>
  <si>
    <t>Line 577- New Freeway Express Service from El Monte Sta. to Long Beach VA Hospital</t>
  </si>
  <si>
    <t>Line 266- Additional service to reduce peak headways</t>
  </si>
  <si>
    <t xml:space="preserve">Line 254- Shorten route with terminals at Dozier/Rowan and at 103rd St. Blue Line Sta. </t>
  </si>
  <si>
    <t>requirements for scheduled transit service.  Revenue hours include layovers but exclude deadheads.</t>
  </si>
  <si>
    <t>The Scheduled Service Operating Cost Factors Report shows daily vehicle miles, hours, and equipment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</si>
</sst>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"/>
    <numFmt numFmtId="173" formatCode="_(* #,##0.0_);_(* \(#,##0.0\);_(* &quot;-&quot;??_);_(@_)"/>
    <numFmt numFmtId="174" formatCode="_(* #,##0_);_(* \(#,##0\);_(* &quot;-&quot;??_);_(@_)"/>
    <numFmt numFmtId="175" formatCode="0_);\(0\)"/>
    <numFmt numFmtId="176" formatCode="0.000"/>
    <numFmt numFmtId="177" formatCode="0.0000"/>
    <numFmt numFmtId="178" formatCode="mm/dd/yy"/>
    <numFmt numFmtId="179" formatCode="0.00_);\(0.00\)"/>
    <numFmt numFmtId="180" formatCode="0.0_);\(0.0\)"/>
    <numFmt numFmtId="181" formatCode="\(000\)"/>
    <numFmt numFmtId="182" formatCode="0;[Red]0"/>
    <numFmt numFmtId="183" formatCode="#,##0.0"/>
    <numFmt numFmtId="184" formatCode="#,##0.0_);[Red]\(#,##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mmmm\ d\,\ yyyy"/>
    <numFmt numFmtId="189" formatCode="mmm\-yyyy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5.5"/>
      <name val="Small Fonts"/>
      <family val="2"/>
    </font>
    <font>
      <sz val="12"/>
      <name val="Haettenschweiler"/>
      <family val="2"/>
    </font>
    <font>
      <sz val="10"/>
      <name val="Arial Narrow"/>
      <family val="2"/>
    </font>
    <font>
      <sz val="10"/>
      <name val="MS Sans Serif"/>
      <family val="0"/>
    </font>
    <font>
      <b/>
      <sz val="15"/>
      <name val="Arial Narrow"/>
      <family val="2"/>
    </font>
    <font>
      <b/>
      <sz val="12"/>
      <name val="CG Times"/>
      <family val="1"/>
    </font>
    <font>
      <b/>
      <sz val="18"/>
      <name val="CG Times"/>
      <family val="1"/>
    </font>
    <font>
      <sz val="18"/>
      <name val="CG Times"/>
      <family val="1"/>
    </font>
    <font>
      <b/>
      <sz val="11"/>
      <name val="CG Times"/>
      <family val="1"/>
    </font>
    <font>
      <sz val="11"/>
      <name val="Arial"/>
      <family val="0"/>
    </font>
    <font>
      <b/>
      <sz val="9"/>
      <name val="CG Times"/>
      <family val="1"/>
    </font>
    <font>
      <b/>
      <sz val="10"/>
      <name val="CG Times"/>
      <family val="1"/>
    </font>
    <font>
      <b/>
      <i/>
      <sz val="18"/>
      <name val="CG Times"/>
      <family val="1"/>
    </font>
    <font>
      <b/>
      <i/>
      <sz val="9"/>
      <name val="CG Times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172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2" fontId="0" fillId="0" borderId="0" xfId="0" applyNumberForma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1" fontId="0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10" fillId="0" borderId="1" xfId="20" applyFont="1" applyBorder="1" applyAlignment="1">
      <alignment horizontal="centerContinuous"/>
      <protection/>
    </xf>
    <xf numFmtId="0" fontId="10" fillId="0" borderId="2" xfId="20" applyFont="1" applyBorder="1" applyAlignment="1">
      <alignment horizontal="centerContinuous"/>
      <protection/>
    </xf>
    <xf numFmtId="0" fontId="10" fillId="0" borderId="3" xfId="20" applyFont="1" applyBorder="1" applyAlignment="1">
      <alignment horizontal="centerContinuous"/>
      <protection/>
    </xf>
    <xf numFmtId="0" fontId="0" fillId="0" borderId="0" xfId="20">
      <alignment/>
      <protection/>
    </xf>
    <xf numFmtId="0" fontId="11" fillId="0" borderId="4" xfId="20" applyFont="1" applyBorder="1" applyAlignment="1">
      <alignment horizontal="centerContinuous" vertical="center"/>
      <protection/>
    </xf>
    <xf numFmtId="0" fontId="11" fillId="0" borderId="0" xfId="20" applyFont="1" applyBorder="1" applyAlignment="1">
      <alignment horizontal="centerContinuous" vertical="center"/>
      <protection/>
    </xf>
    <xf numFmtId="0" fontId="11" fillId="0" borderId="5" xfId="20" applyFont="1" applyBorder="1" applyAlignment="1">
      <alignment horizontal="centerContinuous" vertical="center"/>
      <protection/>
    </xf>
    <xf numFmtId="0" fontId="0" fillId="0" borderId="4" xfId="20" applyBorder="1">
      <alignment/>
      <protection/>
    </xf>
    <xf numFmtId="0" fontId="0" fillId="0" borderId="0" xfId="20" applyBorder="1">
      <alignment/>
      <protection/>
    </xf>
    <xf numFmtId="0" fontId="0" fillId="0" borderId="5" xfId="20" applyBorder="1">
      <alignment/>
      <protection/>
    </xf>
    <xf numFmtId="0" fontId="12" fillId="0" borderId="4" xfId="19" applyFont="1" applyBorder="1" applyAlignment="1">
      <alignment horizontal="centerContinuous"/>
      <protection/>
    </xf>
    <xf numFmtId="0" fontId="12" fillId="0" borderId="0" xfId="19" applyFont="1" applyBorder="1" applyAlignment="1">
      <alignment horizontal="centerContinuous"/>
      <protection/>
    </xf>
    <xf numFmtId="0" fontId="12" fillId="0" borderId="5" xfId="19" applyFont="1" applyBorder="1" applyAlignment="1">
      <alignment horizontal="centerContinuous"/>
      <protection/>
    </xf>
    <xf numFmtId="15" fontId="13" fillId="0" borderId="4" xfId="20" applyNumberFormat="1" applyFont="1" applyBorder="1" applyAlignment="1" quotePrefix="1">
      <alignment horizontal="centerContinuous"/>
      <protection/>
    </xf>
    <xf numFmtId="15" fontId="13" fillId="0" borderId="0" xfId="20" applyNumberFormat="1" applyFont="1" applyBorder="1" applyAlignment="1" quotePrefix="1">
      <alignment horizontal="centerContinuous"/>
      <protection/>
    </xf>
    <xf numFmtId="15" fontId="13" fillId="0" borderId="5" xfId="20" applyNumberFormat="1" applyFont="1" applyBorder="1" applyAlignment="1" quotePrefix="1">
      <alignment horizontal="centerContinuous"/>
      <protection/>
    </xf>
    <xf numFmtId="0" fontId="0" fillId="0" borderId="6" xfId="20" applyBorder="1">
      <alignment/>
      <protection/>
    </xf>
    <xf numFmtId="0" fontId="0" fillId="0" borderId="7" xfId="20" applyBorder="1">
      <alignment/>
      <protection/>
    </xf>
    <xf numFmtId="0" fontId="0" fillId="0" borderId="8" xfId="20" applyBorder="1">
      <alignment/>
      <protection/>
    </xf>
    <xf numFmtId="0" fontId="14" fillId="0" borderId="1" xfId="20" applyFont="1" applyBorder="1">
      <alignment/>
      <protection/>
    </xf>
    <xf numFmtId="0" fontId="14" fillId="0" borderId="2" xfId="19" applyFont="1" applyBorder="1">
      <alignment/>
      <protection/>
    </xf>
    <xf numFmtId="0" fontId="15" fillId="0" borderId="2" xfId="20" applyFont="1" applyBorder="1">
      <alignment/>
      <protection/>
    </xf>
    <xf numFmtId="0" fontId="0" fillId="0" borderId="2" xfId="20" applyBorder="1">
      <alignment/>
      <protection/>
    </xf>
    <xf numFmtId="0" fontId="0" fillId="0" borderId="3" xfId="20" applyBorder="1">
      <alignment/>
      <protection/>
    </xf>
    <xf numFmtId="0" fontId="15" fillId="0" borderId="4" xfId="20" applyFont="1" applyBorder="1">
      <alignment/>
      <protection/>
    </xf>
    <xf numFmtId="0" fontId="14" fillId="0" borderId="0" xfId="19" applyFont="1" applyBorder="1" applyAlignment="1">
      <alignment horizontal="left"/>
      <protection/>
    </xf>
    <xf numFmtId="0" fontId="15" fillId="0" borderId="0" xfId="20" applyFont="1" applyBorder="1">
      <alignment/>
      <protection/>
    </xf>
    <xf numFmtId="0" fontId="14" fillId="0" borderId="4" xfId="20" applyFont="1" applyBorder="1">
      <alignment/>
      <protection/>
    </xf>
    <xf numFmtId="0" fontId="14" fillId="0" borderId="0" xfId="20" applyFont="1" applyBorder="1">
      <alignment/>
      <protection/>
    </xf>
    <xf numFmtId="0" fontId="14" fillId="0" borderId="0" xfId="20" applyFont="1" applyBorder="1" applyAlignment="1">
      <alignment horizontal="left"/>
      <protection/>
    </xf>
    <xf numFmtId="0" fontId="14" fillId="0" borderId="4" xfId="20" applyFont="1" applyBorder="1" applyAlignment="1">
      <alignment horizontal="center"/>
      <protection/>
    </xf>
    <xf numFmtId="188" fontId="14" fillId="0" borderId="0" xfId="20" applyNumberFormat="1" applyFont="1" applyBorder="1" applyAlignment="1">
      <alignment horizontal="left"/>
      <protection/>
    </xf>
    <xf numFmtId="0" fontId="14" fillId="0" borderId="0" xfId="20" applyFont="1" applyBorder="1" applyAlignment="1">
      <alignment horizontal="center"/>
      <protection/>
    </xf>
    <xf numFmtId="188" fontId="14" fillId="0" borderId="5" xfId="20" applyNumberFormat="1" applyFont="1" applyBorder="1" applyAlignment="1">
      <alignment horizontal="left"/>
      <protection/>
    </xf>
    <xf numFmtId="0" fontId="11" fillId="0" borderId="4" xfId="20" applyFont="1" applyBorder="1" applyAlignment="1">
      <alignment vertical="center"/>
      <protection/>
    </xf>
    <xf numFmtId="0" fontId="0" fillId="0" borderId="0" xfId="20" applyBorder="1" applyAlignment="1">
      <alignment vertical="center"/>
      <protection/>
    </xf>
    <xf numFmtId="0" fontId="0" fillId="0" borderId="5" xfId="20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16" fillId="0" borderId="4" xfId="19" applyFont="1" applyBorder="1">
      <alignment/>
      <protection/>
    </xf>
    <xf numFmtId="0" fontId="1" fillId="0" borderId="9" xfId="20" applyFont="1" applyBorder="1">
      <alignment/>
      <protection/>
    </xf>
    <xf numFmtId="0" fontId="0" fillId="0" borderId="10" xfId="20" applyBorder="1">
      <alignment/>
      <protection/>
    </xf>
    <xf numFmtId="0" fontId="0" fillId="0" borderId="11" xfId="20" applyBorder="1">
      <alignment/>
      <protection/>
    </xf>
    <xf numFmtId="0" fontId="17" fillId="0" borderId="4" xfId="19" applyFont="1" applyBorder="1">
      <alignment/>
      <protection/>
    </xf>
    <xf numFmtId="0" fontId="18" fillId="0" borderId="4" xfId="19" applyFont="1" applyBorder="1" applyAlignment="1">
      <alignment horizontal="centerContinuous"/>
      <protection/>
    </xf>
    <xf numFmtId="0" fontId="18" fillId="0" borderId="0" xfId="19" applyFont="1" applyBorder="1" applyAlignment="1">
      <alignment horizontal="centerContinuous"/>
      <protection/>
    </xf>
    <xf numFmtId="0" fontId="18" fillId="0" borderId="5" xfId="19" applyFont="1" applyBorder="1" applyAlignment="1">
      <alignment horizontal="centerContinuous"/>
      <protection/>
    </xf>
    <xf numFmtId="0" fontId="19" fillId="0" borderId="4" xfId="19" applyFont="1" applyBorder="1">
      <alignment/>
      <protection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172" fontId="0" fillId="0" borderId="0" xfId="0" applyNumberFormat="1" applyFont="1" applyAlignment="1">
      <alignment horizontal="center"/>
    </xf>
    <xf numFmtId="0" fontId="0" fillId="2" borderId="0" xfId="0" applyFill="1" applyAlignment="1">
      <alignment/>
    </xf>
    <xf numFmtId="1" fontId="0" fillId="0" borderId="0" xfId="0" applyNumberFormat="1" applyFont="1" applyAlignment="1">
      <alignment horizontal="center"/>
    </xf>
    <xf numFmtId="0" fontId="17" fillId="0" borderId="0" xfId="19" applyFont="1" applyBorder="1">
      <alignment/>
      <protection/>
    </xf>
    <xf numFmtId="0" fontId="17" fillId="0" borderId="6" xfId="19" applyFont="1" applyBorder="1">
      <alignment/>
      <protection/>
    </xf>
    <xf numFmtId="1" fontId="0" fillId="0" borderId="0" xfId="0" applyNumberFormat="1" applyFont="1" applyAlignment="1">
      <alignment/>
    </xf>
    <xf numFmtId="178" fontId="0" fillId="0" borderId="0" xfId="0" applyNumberFormat="1" applyAlignment="1">
      <alignment horizontal="center" wrapText="1"/>
    </xf>
    <xf numFmtId="178" fontId="8" fillId="0" borderId="0" xfId="0" applyNumberFormat="1" applyFont="1" applyAlignment="1">
      <alignment horizontal="center" wrapText="1"/>
    </xf>
    <xf numFmtId="178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Fill="1" applyAlignment="1">
      <alignment/>
    </xf>
    <xf numFmtId="178" fontId="7" fillId="0" borderId="0" xfId="0" applyNumberFormat="1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RPT424.d030629.work" xfId="19"/>
    <cellStyle name="Normal_ScheduleNumbers.D021215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workbookViewId="0" topLeftCell="A1">
      <selection activeCell="A9" sqref="A9"/>
    </sheetView>
  </sheetViews>
  <sheetFormatPr defaultColWidth="9.140625" defaultRowHeight="12.75"/>
  <cols>
    <col min="1" max="1" width="10.7109375" style="30" customWidth="1"/>
    <col min="2" max="2" width="9.140625" style="30" customWidth="1"/>
    <col min="3" max="3" width="21.140625" style="30" customWidth="1"/>
    <col min="4" max="4" width="21.00390625" style="30" customWidth="1"/>
    <col min="5" max="5" width="27.00390625" style="30" customWidth="1"/>
    <col min="6" max="16384" width="9.140625" style="30" customWidth="1"/>
  </cols>
  <sheetData>
    <row r="1" spans="1:5" ht="43.5" customHeight="1">
      <c r="A1" s="27" t="s">
        <v>0</v>
      </c>
      <c r="B1" s="28"/>
      <c r="C1" s="28"/>
      <c r="D1" s="28"/>
      <c r="E1" s="29"/>
    </row>
    <row r="2" spans="1:5" ht="24.75" customHeight="1">
      <c r="A2" s="31" t="s">
        <v>1</v>
      </c>
      <c r="B2" s="32"/>
      <c r="C2" s="32"/>
      <c r="D2" s="32"/>
      <c r="E2" s="33"/>
    </row>
    <row r="3" spans="1:5" ht="21.75" customHeight="1">
      <c r="A3" s="34"/>
      <c r="B3" s="35"/>
      <c r="C3" s="35"/>
      <c r="D3" s="35"/>
      <c r="E3" s="36"/>
    </row>
    <row r="4" spans="1:5" ht="21.75" customHeight="1">
      <c r="A4" s="34"/>
      <c r="B4" s="35"/>
      <c r="C4" s="35"/>
      <c r="D4" s="35"/>
      <c r="E4" s="36"/>
    </row>
    <row r="5" spans="1:5" ht="21.75" customHeight="1">
      <c r="A5" s="34"/>
      <c r="B5" s="35"/>
      <c r="C5" s="35"/>
      <c r="D5" s="35"/>
      <c r="E5" s="36"/>
    </row>
    <row r="6" spans="1:5" ht="21.75" customHeight="1">
      <c r="A6" s="37" t="s">
        <v>2</v>
      </c>
      <c r="B6" s="38"/>
      <c r="C6" s="38"/>
      <c r="D6" s="38"/>
      <c r="E6" s="39"/>
    </row>
    <row r="7" spans="1:5" ht="21.75" customHeight="1">
      <c r="A7" s="37" t="s">
        <v>3</v>
      </c>
      <c r="B7" s="38"/>
      <c r="C7" s="38"/>
      <c r="D7" s="38"/>
      <c r="E7" s="39"/>
    </row>
    <row r="8" spans="1:5" ht="21.75" customHeight="1">
      <c r="A8" s="70" t="s">
        <v>4</v>
      </c>
      <c r="B8" s="71"/>
      <c r="C8" s="71"/>
      <c r="D8" s="71"/>
      <c r="E8" s="72"/>
    </row>
    <row r="9" spans="1:5" ht="21.75" customHeight="1">
      <c r="A9" s="40" t="s">
        <v>42</v>
      </c>
      <c r="B9" s="41"/>
      <c r="C9" s="41"/>
      <c r="D9" s="41"/>
      <c r="E9" s="42"/>
    </row>
    <row r="10" spans="1:5" ht="15" customHeight="1" thickBot="1">
      <c r="A10" s="43"/>
      <c r="B10" s="44"/>
      <c r="C10" s="44"/>
      <c r="D10" s="44"/>
      <c r="E10" s="45"/>
    </row>
    <row r="11" spans="1:5" ht="21.75" customHeight="1">
      <c r="A11" s="46" t="s">
        <v>5</v>
      </c>
      <c r="B11" s="47" t="s">
        <v>6</v>
      </c>
      <c r="C11" s="48"/>
      <c r="D11" s="49"/>
      <c r="E11" s="50"/>
    </row>
    <row r="12" spans="1:5" ht="12" customHeight="1">
      <c r="A12" s="51"/>
      <c r="B12" s="52" t="s">
        <v>7</v>
      </c>
      <c r="C12" s="53"/>
      <c r="D12" s="35"/>
      <c r="E12" s="36"/>
    </row>
    <row r="13" spans="1:5" ht="12" customHeight="1">
      <c r="A13" s="51"/>
      <c r="B13" s="53"/>
      <c r="C13" s="53"/>
      <c r="D13" s="35"/>
      <c r="E13" s="36"/>
    </row>
    <row r="14" spans="1:5" ht="12" customHeight="1">
      <c r="A14" s="54" t="s">
        <v>8</v>
      </c>
      <c r="B14" s="55" t="s">
        <v>9</v>
      </c>
      <c r="C14" s="53"/>
      <c r="D14" s="35"/>
      <c r="E14" s="36"/>
    </row>
    <row r="15" spans="1:5" ht="12" customHeight="1">
      <c r="A15" s="51"/>
      <c r="B15" s="56" t="s">
        <v>10</v>
      </c>
      <c r="C15" s="53"/>
      <c r="D15" s="35"/>
      <c r="E15" s="36"/>
    </row>
    <row r="16" spans="1:5" ht="12" customHeight="1">
      <c r="A16" s="51"/>
      <c r="B16" s="56"/>
      <c r="C16" s="53"/>
      <c r="D16" s="35"/>
      <c r="E16" s="36"/>
    </row>
    <row r="17" spans="1:5" ht="12" customHeight="1">
      <c r="A17" s="57" t="s">
        <v>11</v>
      </c>
      <c r="B17" s="55" t="s">
        <v>12</v>
      </c>
      <c r="C17" s="53"/>
      <c r="D17" s="35"/>
      <c r="E17" s="36"/>
    </row>
    <row r="18" spans="1:5" ht="12" customHeight="1">
      <c r="A18" s="54"/>
      <c r="B18" s="55" t="s">
        <v>13</v>
      </c>
      <c r="C18" s="53"/>
      <c r="D18" s="35"/>
      <c r="E18" s="36"/>
    </row>
    <row r="19" spans="1:5" ht="12" customHeight="1">
      <c r="A19" s="54"/>
      <c r="B19" s="55"/>
      <c r="C19" s="53"/>
      <c r="D19" s="35"/>
      <c r="E19" s="36"/>
    </row>
    <row r="20" spans="1:5" ht="12" customHeight="1">
      <c r="A20" s="54" t="s">
        <v>14</v>
      </c>
      <c r="B20" s="53"/>
      <c r="C20" s="58">
        <v>38762</v>
      </c>
      <c r="D20" s="59" t="s">
        <v>15</v>
      </c>
      <c r="E20" s="60" t="s">
        <v>15</v>
      </c>
    </row>
    <row r="21" spans="1:5" ht="13.5" thickBot="1">
      <c r="A21" s="43"/>
      <c r="B21" s="44"/>
      <c r="C21" s="44"/>
      <c r="D21" s="44"/>
      <c r="E21" s="45"/>
    </row>
    <row r="22" spans="1:5" s="64" customFormat="1" ht="24.75" customHeight="1">
      <c r="A22" s="61" t="s">
        <v>16</v>
      </c>
      <c r="B22" s="62"/>
      <c r="C22" s="62"/>
      <c r="D22" s="62"/>
      <c r="E22" s="63"/>
    </row>
    <row r="23" spans="1:5" ht="12.75">
      <c r="A23" s="65" t="s">
        <v>75</v>
      </c>
      <c r="B23" s="35"/>
      <c r="C23" s="35"/>
      <c r="D23" s="35"/>
      <c r="E23" s="36"/>
    </row>
    <row r="24" spans="1:5" ht="12.75">
      <c r="A24" s="65" t="s">
        <v>74</v>
      </c>
      <c r="B24" s="35"/>
      <c r="C24" s="35"/>
      <c r="D24" s="35"/>
      <c r="E24" s="36"/>
    </row>
    <row r="25" spans="1:5" ht="12.75">
      <c r="A25" s="65" t="s">
        <v>17</v>
      </c>
      <c r="B25" s="35"/>
      <c r="C25" s="35"/>
      <c r="D25" s="35"/>
      <c r="E25" s="36"/>
    </row>
    <row r="26" spans="1:5" ht="12.75">
      <c r="A26" s="65" t="s">
        <v>18</v>
      </c>
      <c r="B26" s="35"/>
      <c r="C26" s="35"/>
      <c r="D26" s="35"/>
      <c r="E26" s="36"/>
    </row>
    <row r="27" spans="1:5" ht="12.75">
      <c r="A27" s="73" t="s">
        <v>19</v>
      </c>
      <c r="B27" s="35"/>
      <c r="C27" s="35"/>
      <c r="D27" s="35"/>
      <c r="E27" s="36"/>
    </row>
    <row r="28" spans="1:5" ht="12.75">
      <c r="A28" s="65" t="s">
        <v>20</v>
      </c>
      <c r="B28" s="35"/>
      <c r="C28" s="35"/>
      <c r="D28" s="35"/>
      <c r="E28" s="36"/>
    </row>
    <row r="29" spans="1:5" ht="12.75">
      <c r="A29" s="66"/>
      <c r="B29" s="67"/>
      <c r="C29" s="67"/>
      <c r="D29" s="67"/>
      <c r="E29" s="68"/>
    </row>
    <row r="30" spans="1:5" s="64" customFormat="1" ht="24.75" customHeight="1">
      <c r="A30" s="61" t="s">
        <v>21</v>
      </c>
      <c r="B30" s="62"/>
      <c r="C30" s="62"/>
      <c r="D30" s="62"/>
      <c r="E30" s="63"/>
    </row>
    <row r="31" spans="1:5" ht="12.75">
      <c r="A31" s="69" t="s">
        <v>69</v>
      </c>
      <c r="B31" s="35"/>
      <c r="C31" s="35"/>
      <c r="D31" s="35"/>
      <c r="E31" s="36"/>
    </row>
    <row r="32" spans="1:5" ht="12.75">
      <c r="A32" s="69" t="s">
        <v>70</v>
      </c>
      <c r="B32" s="35"/>
      <c r="C32" s="35"/>
      <c r="D32" s="35"/>
      <c r="E32" s="36"/>
    </row>
    <row r="33" spans="1:5" ht="12.75">
      <c r="A33" s="69" t="s">
        <v>73</v>
      </c>
      <c r="B33" s="35"/>
      <c r="C33" s="35"/>
      <c r="D33" s="35"/>
      <c r="E33" s="36"/>
    </row>
    <row r="34" spans="1:5" ht="12.75">
      <c r="A34" s="69" t="s">
        <v>72</v>
      </c>
      <c r="B34" s="35"/>
      <c r="C34" s="35"/>
      <c r="D34" s="35"/>
      <c r="E34" s="36"/>
    </row>
    <row r="35" spans="1:5" ht="12.75">
      <c r="A35" s="69" t="s">
        <v>71</v>
      </c>
      <c r="B35" s="35"/>
      <c r="C35" s="35"/>
      <c r="D35" s="35"/>
      <c r="E35" s="36"/>
    </row>
    <row r="36" spans="1:5" ht="13.5" thickBot="1">
      <c r="A36" s="83"/>
      <c r="B36" s="44"/>
      <c r="C36" s="44"/>
      <c r="D36" s="44"/>
      <c r="E36" s="45"/>
    </row>
    <row r="37" spans="1:5" ht="12.75">
      <c r="A37" s="82"/>
      <c r="B37" s="35"/>
      <c r="C37" s="35"/>
      <c r="D37" s="35"/>
      <c r="E37" s="35"/>
    </row>
  </sheetData>
  <printOptions/>
  <pageMargins left="0.75" right="0.25" top="1" bottom="0.5" header="0.5" footer="0.5"/>
  <pageSetup fitToHeight="1" fitToWidth="1" horizontalDpi="600" verticalDpi="600" orientation="portrait" r:id="rId3"/>
  <legacyDrawing r:id="rId2"/>
  <oleObjects>
    <oleObject progId="Word.Picture.8" shapeId="36879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1"/>
  <sheetViews>
    <sheetView workbookViewId="0" topLeftCell="A1">
      <pane ySplit="2" topLeftCell="BM3" activePane="bottomLeft" state="frozen"/>
      <selection pane="topLeft" activeCell="A1" sqref="A1"/>
      <selection pane="bottomLeft" activeCell="A1" sqref="A1:N1"/>
    </sheetView>
  </sheetViews>
  <sheetFormatPr defaultColWidth="9.140625" defaultRowHeight="12.75"/>
  <cols>
    <col min="1" max="1" width="8.57421875" style="87" customWidth="1"/>
    <col min="2" max="2" width="5.7109375" style="0" customWidth="1"/>
    <col min="3" max="3" width="7.421875" style="0" customWidth="1"/>
    <col min="4" max="7" width="6.7109375" style="0" customWidth="1"/>
    <col min="8" max="8" width="6.7109375" style="0" hidden="1" customWidth="1"/>
    <col min="9" max="13" width="7.7109375" style="0" customWidth="1"/>
    <col min="14" max="14" width="38.57421875" style="90" bestFit="1" customWidth="1"/>
  </cols>
  <sheetData>
    <row r="1" spans="1:24" ht="14.25" customHeight="1">
      <c r="A1" s="93" t="s">
        <v>22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4"/>
      <c r="R1" s="6"/>
      <c r="T1" s="6"/>
      <c r="U1" s="5"/>
      <c r="V1" s="6"/>
      <c r="W1" s="5"/>
      <c r="X1" t="s">
        <v>15</v>
      </c>
    </row>
    <row r="2" spans="1:23" ht="27" customHeight="1">
      <c r="A2" s="85" t="s">
        <v>23</v>
      </c>
      <c r="B2" s="18" t="s">
        <v>24</v>
      </c>
      <c r="C2" s="19" t="s">
        <v>25</v>
      </c>
      <c r="D2" s="23" t="s">
        <v>26</v>
      </c>
      <c r="E2" s="20" t="s">
        <v>27</v>
      </c>
      <c r="F2" s="23" t="s">
        <v>28</v>
      </c>
      <c r="G2" s="23" t="s">
        <v>41</v>
      </c>
      <c r="H2" s="23" t="s">
        <v>48</v>
      </c>
      <c r="I2" s="16" t="s">
        <v>29</v>
      </c>
      <c r="J2" s="16" t="s">
        <v>30</v>
      </c>
      <c r="K2" s="16" t="s">
        <v>31</v>
      </c>
      <c r="L2" s="16" t="s">
        <v>32</v>
      </c>
      <c r="M2" s="16" t="s">
        <v>33</v>
      </c>
      <c r="N2" s="88" t="s">
        <v>34</v>
      </c>
      <c r="O2" s="21"/>
      <c r="P2" s="22"/>
      <c r="Q2" s="16"/>
      <c r="R2" s="16"/>
      <c r="S2" s="16"/>
      <c r="T2" s="16"/>
      <c r="U2" s="20"/>
      <c r="V2" s="20"/>
      <c r="W2" s="20"/>
    </row>
    <row r="3" spans="1:23" ht="12.75" customHeight="1">
      <c r="A3" s="86">
        <v>38249</v>
      </c>
      <c r="B3" s="10">
        <v>96</v>
      </c>
      <c r="C3" s="24">
        <v>94</v>
      </c>
      <c r="D3">
        <v>10</v>
      </c>
      <c r="E3">
        <v>7</v>
      </c>
      <c r="F3">
        <v>10</v>
      </c>
      <c r="H3">
        <v>3</v>
      </c>
      <c r="I3" s="2">
        <v>132.7</v>
      </c>
      <c r="J3" s="2">
        <v>121.1</v>
      </c>
      <c r="K3" s="2">
        <v>1854</v>
      </c>
      <c r="L3" s="2">
        <v>1558.2</v>
      </c>
      <c r="M3" s="17">
        <v>27.8</v>
      </c>
      <c r="N3" s="89" t="s">
        <v>43</v>
      </c>
      <c r="U3" s="75"/>
      <c r="V3" s="75"/>
      <c r="W3" s="75"/>
    </row>
    <row r="4" spans="1:23" ht="12.75">
      <c r="A4" s="86">
        <v>38704</v>
      </c>
      <c r="B4" s="84">
        <v>125</v>
      </c>
      <c r="C4" s="81">
        <v>91</v>
      </c>
      <c r="D4">
        <v>13</v>
      </c>
      <c r="E4">
        <v>7</v>
      </c>
      <c r="F4">
        <v>14</v>
      </c>
      <c r="H4">
        <v>7</v>
      </c>
      <c r="I4" s="2">
        <v>157.2</v>
      </c>
      <c r="J4" s="2">
        <v>143.9</v>
      </c>
      <c r="K4" s="2">
        <v>2419.45</v>
      </c>
      <c r="L4" s="2">
        <v>1963.1</v>
      </c>
      <c r="M4" s="11">
        <v>23.5</v>
      </c>
      <c r="N4" s="89" t="s">
        <v>44</v>
      </c>
      <c r="U4" s="75"/>
      <c r="V4" s="75"/>
      <c r="W4" s="75"/>
    </row>
    <row r="5" spans="1:23" ht="12.75">
      <c r="A5" s="86">
        <v>38704</v>
      </c>
      <c r="B5" s="10">
        <v>128</v>
      </c>
      <c r="C5" s="24">
        <v>91</v>
      </c>
      <c r="D5">
        <v>4</v>
      </c>
      <c r="E5">
        <v>3</v>
      </c>
      <c r="F5">
        <v>3</v>
      </c>
      <c r="H5">
        <v>0</v>
      </c>
      <c r="I5" s="2">
        <v>44.4</v>
      </c>
      <c r="J5" s="2">
        <v>42</v>
      </c>
      <c r="K5" s="2">
        <v>600.7</v>
      </c>
      <c r="L5" s="2">
        <v>529.1</v>
      </c>
      <c r="M5" s="11">
        <v>14.3</v>
      </c>
      <c r="N5" s="89" t="s">
        <v>49</v>
      </c>
      <c r="U5" s="75"/>
      <c r="V5" s="75"/>
      <c r="W5" s="75"/>
    </row>
    <row r="6" spans="1:23" ht="12.75">
      <c r="A6" s="86">
        <v>38249</v>
      </c>
      <c r="B6" s="10">
        <v>130</v>
      </c>
      <c r="C6" s="24">
        <v>91</v>
      </c>
      <c r="D6">
        <v>10</v>
      </c>
      <c r="E6">
        <v>4</v>
      </c>
      <c r="F6">
        <v>10</v>
      </c>
      <c r="H6">
        <v>6</v>
      </c>
      <c r="I6" s="2">
        <v>114.8</v>
      </c>
      <c r="J6" s="2">
        <v>101</v>
      </c>
      <c r="K6" s="2">
        <v>1742.9</v>
      </c>
      <c r="L6" s="2">
        <v>1367.7</v>
      </c>
      <c r="M6" s="77">
        <v>23.5</v>
      </c>
      <c r="N6" s="89" t="s">
        <v>50</v>
      </c>
      <c r="U6" s="75"/>
      <c r="V6" s="75"/>
      <c r="W6" s="75"/>
    </row>
    <row r="7" spans="1:23" ht="12.75">
      <c r="A7" s="86">
        <v>38655</v>
      </c>
      <c r="B7" s="91">
        <v>167</v>
      </c>
      <c r="C7" s="24">
        <v>94</v>
      </c>
      <c r="D7">
        <v>11</v>
      </c>
      <c r="E7">
        <v>4</v>
      </c>
      <c r="F7">
        <v>10</v>
      </c>
      <c r="H7">
        <v>6</v>
      </c>
      <c r="I7" s="2">
        <v>100.3</v>
      </c>
      <c r="J7" s="2">
        <v>86.8</v>
      </c>
      <c r="K7" s="2">
        <v>2122.5</v>
      </c>
      <c r="L7" s="2">
        <v>1349.3</v>
      </c>
      <c r="M7" s="11">
        <v>23.3</v>
      </c>
      <c r="N7" s="89" t="s">
        <v>51</v>
      </c>
      <c r="U7" s="75"/>
      <c r="V7" s="75"/>
      <c r="W7" s="75"/>
    </row>
    <row r="8" spans="1:23" ht="12.75">
      <c r="A8" s="86">
        <v>38704</v>
      </c>
      <c r="B8" s="91">
        <v>177</v>
      </c>
      <c r="C8" s="26">
        <v>95</v>
      </c>
      <c r="D8">
        <v>3</v>
      </c>
      <c r="E8">
        <v>3</v>
      </c>
      <c r="F8">
        <v>3</v>
      </c>
      <c r="H8">
        <v>0</v>
      </c>
      <c r="I8" s="2">
        <v>43.5</v>
      </c>
      <c r="J8" s="2">
        <v>41.1</v>
      </c>
      <c r="K8" s="2">
        <v>679.1</v>
      </c>
      <c r="L8" s="2">
        <v>612.6</v>
      </c>
      <c r="M8" s="79">
        <v>11.4</v>
      </c>
      <c r="N8" s="89" t="s">
        <v>52</v>
      </c>
      <c r="U8" s="75"/>
      <c r="V8" s="75"/>
      <c r="W8" s="75"/>
    </row>
    <row r="9" spans="1:23" ht="12.75">
      <c r="A9" s="86">
        <v>38620</v>
      </c>
      <c r="B9" s="10">
        <v>205</v>
      </c>
      <c r="C9" s="24">
        <v>91</v>
      </c>
      <c r="D9">
        <v>13</v>
      </c>
      <c r="E9">
        <v>7</v>
      </c>
      <c r="F9">
        <v>11</v>
      </c>
      <c r="H9">
        <v>4</v>
      </c>
      <c r="I9" s="2">
        <v>137.8</v>
      </c>
      <c r="J9" s="2">
        <v>126.6</v>
      </c>
      <c r="K9" s="2">
        <v>2258.3</v>
      </c>
      <c r="L9" s="2">
        <v>1928.5</v>
      </c>
      <c r="M9" s="17">
        <v>28.6</v>
      </c>
      <c r="N9" s="89" t="s">
        <v>67</v>
      </c>
      <c r="U9" s="75"/>
      <c r="V9" s="75"/>
      <c r="W9" s="75"/>
    </row>
    <row r="10" spans="1:23" ht="12.75">
      <c r="A10" s="86">
        <v>38369</v>
      </c>
      <c r="B10" s="10">
        <v>214</v>
      </c>
      <c r="C10" s="24">
        <v>91</v>
      </c>
      <c r="D10">
        <v>4</v>
      </c>
      <c r="E10">
        <v>0</v>
      </c>
      <c r="F10">
        <v>4</v>
      </c>
      <c r="H10">
        <v>4</v>
      </c>
      <c r="I10" s="2">
        <v>30.4</v>
      </c>
      <c r="J10" s="2">
        <v>27.5</v>
      </c>
      <c r="K10" s="2">
        <v>528.9</v>
      </c>
      <c r="L10" s="2">
        <v>447.3</v>
      </c>
      <c r="M10" s="17">
        <v>10.7</v>
      </c>
      <c r="N10" s="89" t="s">
        <v>53</v>
      </c>
      <c r="U10" s="75"/>
      <c r="V10" s="75"/>
      <c r="W10" s="75"/>
    </row>
    <row r="11" spans="1:23" ht="12.75">
      <c r="A11" s="86">
        <v>38249</v>
      </c>
      <c r="B11" s="10">
        <v>218</v>
      </c>
      <c r="C11" s="24">
        <v>94</v>
      </c>
      <c r="D11">
        <v>5</v>
      </c>
      <c r="E11">
        <v>3</v>
      </c>
      <c r="F11">
        <v>5</v>
      </c>
      <c r="H11">
        <v>2</v>
      </c>
      <c r="I11" s="2">
        <v>59.4</v>
      </c>
      <c r="J11" s="2">
        <v>52</v>
      </c>
      <c r="K11" s="2">
        <v>865.4</v>
      </c>
      <c r="L11" s="2">
        <v>644.4</v>
      </c>
      <c r="M11" s="17">
        <v>8.9</v>
      </c>
      <c r="N11" s="89" t="s">
        <v>54</v>
      </c>
      <c r="U11" s="75"/>
      <c r="V11" s="75"/>
      <c r="W11" s="75"/>
    </row>
    <row r="12" spans="1:23" ht="12.75">
      <c r="A12" s="86">
        <v>38704</v>
      </c>
      <c r="B12" s="10">
        <v>225</v>
      </c>
      <c r="C12" s="24">
        <v>91</v>
      </c>
      <c r="D12">
        <v>4</v>
      </c>
      <c r="E12">
        <v>0</v>
      </c>
      <c r="F12">
        <v>6</v>
      </c>
      <c r="H12">
        <v>6</v>
      </c>
      <c r="I12" s="2">
        <v>25.6</v>
      </c>
      <c r="J12" s="2">
        <v>17.3</v>
      </c>
      <c r="K12" s="2">
        <v>601.35</v>
      </c>
      <c r="L12" s="2">
        <v>333.05</v>
      </c>
      <c r="M12" s="79">
        <v>18.2</v>
      </c>
      <c r="N12" s="89" t="s">
        <v>55</v>
      </c>
      <c r="U12" s="75"/>
      <c r="V12" s="75"/>
      <c r="W12" s="75"/>
    </row>
    <row r="13" spans="1:23" ht="12.75">
      <c r="A13" s="86">
        <v>38620</v>
      </c>
      <c r="B13" s="10">
        <v>232</v>
      </c>
      <c r="C13" s="24">
        <v>91</v>
      </c>
      <c r="D13">
        <v>18</v>
      </c>
      <c r="E13">
        <v>8</v>
      </c>
      <c r="F13">
        <v>19</v>
      </c>
      <c r="H13">
        <v>11</v>
      </c>
      <c r="I13" s="2">
        <v>208.8</v>
      </c>
      <c r="J13" s="2">
        <v>179.4</v>
      </c>
      <c r="K13" s="2">
        <v>3342.3</v>
      </c>
      <c r="L13" s="2">
        <v>2501.6</v>
      </c>
      <c r="M13" s="17">
        <v>24.8</v>
      </c>
      <c r="N13" s="89" t="s">
        <v>56</v>
      </c>
      <c r="U13" s="75"/>
      <c r="V13" s="75"/>
      <c r="W13" s="75"/>
    </row>
    <row r="14" spans="1:23" ht="12.75">
      <c r="A14" s="86">
        <v>38704</v>
      </c>
      <c r="B14" s="91">
        <v>254</v>
      </c>
      <c r="C14" s="24">
        <v>95</v>
      </c>
      <c r="D14">
        <v>3</v>
      </c>
      <c r="E14">
        <v>2</v>
      </c>
      <c r="F14">
        <v>3</v>
      </c>
      <c r="H14">
        <v>1</v>
      </c>
      <c r="I14" s="2">
        <v>38.2</v>
      </c>
      <c r="J14" s="2">
        <v>33.1</v>
      </c>
      <c r="K14" s="2">
        <v>561.6</v>
      </c>
      <c r="L14" s="2">
        <v>379.1</v>
      </c>
      <c r="M14" s="17">
        <v>11.2</v>
      </c>
      <c r="N14" s="89" t="s">
        <v>57</v>
      </c>
      <c r="U14" s="75"/>
      <c r="V14" s="75"/>
      <c r="W14" s="75"/>
    </row>
    <row r="15" spans="1:23" ht="12.75">
      <c r="A15" s="86">
        <v>38704</v>
      </c>
      <c r="B15" s="10">
        <v>256</v>
      </c>
      <c r="C15" s="24">
        <v>95</v>
      </c>
      <c r="D15">
        <v>6</v>
      </c>
      <c r="E15">
        <v>5</v>
      </c>
      <c r="F15">
        <v>5</v>
      </c>
      <c r="H15">
        <v>0</v>
      </c>
      <c r="I15" s="2">
        <v>87.2</v>
      </c>
      <c r="J15" s="2">
        <v>82.1</v>
      </c>
      <c r="K15" s="2">
        <v>1191.9</v>
      </c>
      <c r="L15" s="2">
        <v>1044.6</v>
      </c>
      <c r="M15" s="17">
        <v>23</v>
      </c>
      <c r="N15" s="89" t="s">
        <v>58</v>
      </c>
      <c r="U15" s="75"/>
      <c r="V15" s="75"/>
      <c r="W15" s="75"/>
    </row>
    <row r="16" spans="1:23" ht="12.75">
      <c r="A16" s="86">
        <v>38704</v>
      </c>
      <c r="B16" s="91">
        <v>266</v>
      </c>
      <c r="C16" s="26">
        <v>95</v>
      </c>
      <c r="D16">
        <v>8</v>
      </c>
      <c r="E16">
        <v>5</v>
      </c>
      <c r="F16">
        <v>8</v>
      </c>
      <c r="H16">
        <v>3</v>
      </c>
      <c r="I16" s="2">
        <v>109.8</v>
      </c>
      <c r="J16" s="2">
        <v>100.3</v>
      </c>
      <c r="K16" s="2">
        <v>1660.6</v>
      </c>
      <c r="L16" s="2">
        <v>1397.8</v>
      </c>
      <c r="M16" s="11">
        <v>22.5</v>
      </c>
      <c r="N16" s="89" t="s">
        <v>59</v>
      </c>
      <c r="U16" s="75"/>
      <c r="V16" s="75"/>
      <c r="W16" s="75"/>
    </row>
    <row r="17" spans="1:23" ht="12.75">
      <c r="A17" s="86">
        <v>38704</v>
      </c>
      <c r="B17" s="10">
        <v>270</v>
      </c>
      <c r="C17" s="24">
        <v>95</v>
      </c>
      <c r="D17">
        <v>5</v>
      </c>
      <c r="E17">
        <v>4</v>
      </c>
      <c r="F17">
        <v>6</v>
      </c>
      <c r="H17">
        <v>2</v>
      </c>
      <c r="I17" s="2">
        <v>77.4</v>
      </c>
      <c r="J17" s="2">
        <v>72.1</v>
      </c>
      <c r="K17" s="2">
        <v>1070.8</v>
      </c>
      <c r="L17" s="2">
        <v>905.4</v>
      </c>
      <c r="M17" s="17">
        <v>25</v>
      </c>
      <c r="N17" s="89" t="s">
        <v>60</v>
      </c>
      <c r="U17" s="75"/>
      <c r="V17" s="75"/>
      <c r="W17" s="75"/>
    </row>
    <row r="18" spans="1:23" ht="12.75">
      <c r="A18" s="86">
        <v>38704</v>
      </c>
      <c r="B18" s="91">
        <v>577</v>
      </c>
      <c r="C18" s="24">
        <v>95</v>
      </c>
      <c r="D18">
        <v>7</v>
      </c>
      <c r="E18">
        <v>5</v>
      </c>
      <c r="F18">
        <v>7</v>
      </c>
      <c r="H18">
        <v>2</v>
      </c>
      <c r="I18" s="2">
        <v>102.8</v>
      </c>
      <c r="J18" s="2">
        <v>93.2</v>
      </c>
      <c r="K18" s="2">
        <v>2399</v>
      </c>
      <c r="L18" s="2">
        <v>2068.3</v>
      </c>
      <c r="M18" s="17">
        <v>28</v>
      </c>
      <c r="N18" s="89" t="s">
        <v>61</v>
      </c>
      <c r="U18" s="75"/>
      <c r="V18" s="75"/>
      <c r="W18" s="75"/>
    </row>
    <row r="19" spans="1:23" ht="12.75">
      <c r="A19" s="86">
        <v>38340</v>
      </c>
      <c r="B19" s="10">
        <v>603</v>
      </c>
      <c r="C19" s="24">
        <v>94</v>
      </c>
      <c r="D19">
        <v>13</v>
      </c>
      <c r="E19">
        <v>12</v>
      </c>
      <c r="F19">
        <v>15</v>
      </c>
      <c r="H19">
        <v>3</v>
      </c>
      <c r="I19" s="2">
        <v>202.5</v>
      </c>
      <c r="J19" s="2">
        <v>185.5</v>
      </c>
      <c r="K19" s="2">
        <v>2101.8</v>
      </c>
      <c r="L19" s="2">
        <v>1876.1</v>
      </c>
      <c r="M19" s="17">
        <v>11.7</v>
      </c>
      <c r="N19" s="89" t="s">
        <v>62</v>
      </c>
      <c r="U19" s="75"/>
      <c r="V19" s="75"/>
      <c r="W19" s="75"/>
    </row>
    <row r="20" spans="1:23" ht="12.75">
      <c r="A20" s="86">
        <v>38340</v>
      </c>
      <c r="B20" s="10">
        <v>605</v>
      </c>
      <c r="C20" s="24">
        <v>95</v>
      </c>
      <c r="D20">
        <v>6</v>
      </c>
      <c r="E20">
        <v>3</v>
      </c>
      <c r="F20">
        <v>6</v>
      </c>
      <c r="H20">
        <v>3</v>
      </c>
      <c r="I20" s="2">
        <v>64.1</v>
      </c>
      <c r="J20" s="2">
        <v>57.2</v>
      </c>
      <c r="K20" s="2">
        <v>803.4</v>
      </c>
      <c r="L20" s="2">
        <v>608.1</v>
      </c>
      <c r="M20" s="17">
        <v>5.2</v>
      </c>
      <c r="N20" s="89" t="s">
        <v>63</v>
      </c>
      <c r="U20" s="75"/>
      <c r="V20" s="75"/>
      <c r="W20" s="75"/>
    </row>
    <row r="21" spans="1:23" ht="12.75">
      <c r="A21" s="86">
        <v>38369</v>
      </c>
      <c r="B21" s="10">
        <v>607</v>
      </c>
      <c r="C21" s="24">
        <v>91</v>
      </c>
      <c r="D21">
        <v>3</v>
      </c>
      <c r="E21">
        <v>0</v>
      </c>
      <c r="F21">
        <v>3</v>
      </c>
      <c r="H21">
        <v>3</v>
      </c>
      <c r="I21" s="2">
        <v>23.7</v>
      </c>
      <c r="J21" s="2">
        <v>20.1</v>
      </c>
      <c r="K21" s="2">
        <v>295.2</v>
      </c>
      <c r="L21" s="2">
        <v>187.2</v>
      </c>
      <c r="M21" s="17">
        <v>7.8</v>
      </c>
      <c r="N21" s="89" t="s">
        <v>64</v>
      </c>
      <c r="U21" s="75"/>
      <c r="V21" s="75"/>
      <c r="W21" s="75"/>
    </row>
    <row r="22" spans="1:23" ht="12.75">
      <c r="A22" s="86">
        <v>38390</v>
      </c>
      <c r="B22" s="10">
        <v>608</v>
      </c>
      <c r="C22" s="24">
        <v>91</v>
      </c>
      <c r="D22">
        <v>1</v>
      </c>
      <c r="E22">
        <v>1</v>
      </c>
      <c r="F22">
        <v>1</v>
      </c>
      <c r="H22">
        <v>0</v>
      </c>
      <c r="I22" s="2">
        <v>13.1</v>
      </c>
      <c r="J22" s="2">
        <v>11.9</v>
      </c>
      <c r="K22" s="2">
        <v>170</v>
      </c>
      <c r="L22" s="2">
        <v>138</v>
      </c>
      <c r="M22" s="17">
        <v>11.5</v>
      </c>
      <c r="N22" s="89" t="s">
        <v>65</v>
      </c>
      <c r="U22" s="75"/>
      <c r="V22" s="78"/>
      <c r="W22" s="75"/>
    </row>
    <row r="23" spans="1:23" ht="12.75">
      <c r="A23" s="86">
        <v>38529</v>
      </c>
      <c r="B23" s="84">
        <v>622</v>
      </c>
      <c r="C23" s="24">
        <v>91</v>
      </c>
      <c r="D23">
        <v>0</v>
      </c>
      <c r="E23">
        <v>0</v>
      </c>
      <c r="F23">
        <v>0</v>
      </c>
      <c r="H23">
        <v>0</v>
      </c>
      <c r="I23" s="2">
        <v>9.5</v>
      </c>
      <c r="J23" s="2">
        <v>6.5</v>
      </c>
      <c r="K23" s="2">
        <v>209.23</v>
      </c>
      <c r="L23" s="2">
        <v>102.43</v>
      </c>
      <c r="M23" s="17">
        <v>20.5</v>
      </c>
      <c r="N23" s="89" t="s">
        <v>68</v>
      </c>
      <c r="U23" s="75"/>
      <c r="V23" s="78"/>
      <c r="W23" s="75"/>
    </row>
    <row r="24" spans="1:23" ht="12.75">
      <c r="A24" s="86">
        <v>38704</v>
      </c>
      <c r="B24" s="10">
        <v>625</v>
      </c>
      <c r="C24" s="24">
        <v>91</v>
      </c>
      <c r="D24">
        <v>5</v>
      </c>
      <c r="E24">
        <v>0</v>
      </c>
      <c r="F24">
        <v>5</v>
      </c>
      <c r="H24">
        <v>5</v>
      </c>
      <c r="I24" s="2">
        <v>43.6</v>
      </c>
      <c r="J24" s="2">
        <v>37.8</v>
      </c>
      <c r="K24" s="2">
        <v>742.8</v>
      </c>
      <c r="L24" s="2">
        <v>534.8</v>
      </c>
      <c r="M24" s="79">
        <v>18.6</v>
      </c>
      <c r="N24" s="89" t="s">
        <v>66</v>
      </c>
      <c r="U24" s="75"/>
      <c r="V24" s="78"/>
      <c r="W24" s="75"/>
    </row>
    <row r="25" spans="2:16" ht="20.25" customHeight="1">
      <c r="B25" s="14" t="s">
        <v>15</v>
      </c>
      <c r="C25" s="15" t="s">
        <v>35</v>
      </c>
      <c r="D25" s="1">
        <f aca="true" t="shared" si="0" ref="D25:L25">SUM(D3:D24)</f>
        <v>152</v>
      </c>
      <c r="E25" s="1">
        <f t="shared" si="0"/>
        <v>83</v>
      </c>
      <c r="F25" s="1">
        <f t="shared" si="0"/>
        <v>154</v>
      </c>
      <c r="G25" s="1">
        <f t="shared" si="0"/>
        <v>0</v>
      </c>
      <c r="H25" s="1">
        <f t="shared" si="0"/>
        <v>71</v>
      </c>
      <c r="I25" s="3">
        <f t="shared" si="0"/>
        <v>1826.8</v>
      </c>
      <c r="J25" s="3">
        <f t="shared" si="0"/>
        <v>1638.4999999999998</v>
      </c>
      <c r="K25" s="3">
        <f t="shared" si="0"/>
        <v>28221.23</v>
      </c>
      <c r="L25" s="3">
        <f t="shared" si="0"/>
        <v>22476.679999999997</v>
      </c>
      <c r="O25" s="10"/>
      <c r="P25" s="9"/>
    </row>
    <row r="26" spans="2:16" ht="12.75" customHeight="1">
      <c r="B26" s="14"/>
      <c r="C26" s="15"/>
      <c r="D26" s="1"/>
      <c r="E26" s="1"/>
      <c r="F26" s="1"/>
      <c r="G26" s="1"/>
      <c r="H26" s="1"/>
      <c r="I26" s="3"/>
      <c r="J26" s="3"/>
      <c r="K26" s="3"/>
      <c r="L26" s="3"/>
      <c r="O26" s="10"/>
      <c r="P26" s="9"/>
    </row>
    <row r="27" spans="2:16" ht="12.75" customHeight="1">
      <c r="B27" s="14"/>
      <c r="C27" s="15"/>
      <c r="D27" s="1"/>
      <c r="E27" s="1"/>
      <c r="F27" s="1"/>
      <c r="G27" s="1"/>
      <c r="H27" s="1"/>
      <c r="I27" s="3"/>
      <c r="J27" s="3"/>
      <c r="K27" s="6" t="s">
        <v>15</v>
      </c>
      <c r="L27" s="6" t="s">
        <v>36</v>
      </c>
      <c r="N27" s="90" t="s">
        <v>15</v>
      </c>
      <c r="O27" s="8"/>
      <c r="P27" s="9"/>
    </row>
    <row r="28" spans="10:15" ht="12.75">
      <c r="J28" s="13" t="s">
        <v>15</v>
      </c>
      <c r="K28" s="13" t="s">
        <v>37</v>
      </c>
      <c r="L28" s="13" t="s">
        <v>38</v>
      </c>
      <c r="M28" s="13" t="s">
        <v>35</v>
      </c>
      <c r="O28" s="7"/>
    </row>
    <row r="29" spans="2:13" ht="10.5" customHeight="1">
      <c r="B29" s="12" t="s">
        <v>25</v>
      </c>
      <c r="C29" s="13">
        <v>91</v>
      </c>
      <c r="D29" s="6" t="s">
        <v>45</v>
      </c>
      <c r="K29" s="13">
        <f>SUMIF($C$3:$C$24,$C29,D$3:D$24)</f>
        <v>75</v>
      </c>
      <c r="L29" s="13">
        <f>SUMIF($C$3:$C$24,$C29,$H$3:$H$24)</f>
        <v>46</v>
      </c>
      <c r="M29" s="13">
        <f>L29+K29</f>
        <v>121</v>
      </c>
    </row>
    <row r="30" spans="2:13" ht="10.5" customHeight="1">
      <c r="B30" s="12" t="s">
        <v>25</v>
      </c>
      <c r="C30" s="13">
        <v>94</v>
      </c>
      <c r="D30" s="74" t="s">
        <v>46</v>
      </c>
      <c r="E30" s="75"/>
      <c r="F30" s="75"/>
      <c r="G30" s="75"/>
      <c r="H30" s="75"/>
      <c r="I30" s="75"/>
      <c r="J30" s="75"/>
      <c r="K30" s="13">
        <f>SUMIF($C$3:$C$24,$C30,D$3:D$24)</f>
        <v>39</v>
      </c>
      <c r="L30" s="13">
        <f>SUMIF($C$3:$C$24,$C30,$H$3:$H$24)</f>
        <v>14</v>
      </c>
      <c r="M30" s="13">
        <f>L30+K30</f>
        <v>53</v>
      </c>
    </row>
    <row r="31" spans="2:13" ht="10.5" customHeight="1">
      <c r="B31" s="12" t="s">
        <v>25</v>
      </c>
      <c r="C31" s="13">
        <v>95</v>
      </c>
      <c r="D31" s="6" t="s">
        <v>47</v>
      </c>
      <c r="K31" s="13">
        <f>SUMIF($C$3:$C$24,$C31,D$3:D$24)</f>
        <v>38</v>
      </c>
      <c r="L31" s="13">
        <f>SUMIF($C$3:$C$24,$C31,$H$3:$H$24)</f>
        <v>11</v>
      </c>
      <c r="M31" s="13">
        <f>L31+K31</f>
        <v>49</v>
      </c>
    </row>
    <row r="32" spans="2:13" ht="10.5" customHeight="1">
      <c r="B32" s="12"/>
      <c r="C32" s="13"/>
      <c r="D32" s="74"/>
      <c r="E32" s="75"/>
      <c r="F32" s="75"/>
      <c r="G32" s="75"/>
      <c r="H32" s="75"/>
      <c r="I32" s="75"/>
      <c r="J32" s="75"/>
      <c r="K32" s="25"/>
      <c r="L32" s="25"/>
      <c r="M32" s="13"/>
    </row>
    <row r="33" spans="1:23" ht="14.25">
      <c r="A33" s="93" t="s">
        <v>39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4"/>
      <c r="R33" s="6"/>
      <c r="T33" s="6"/>
      <c r="U33" s="5"/>
      <c r="V33" s="6"/>
      <c r="W33" s="5"/>
    </row>
    <row r="34" spans="1:23" ht="27" customHeight="1">
      <c r="A34" s="85" t="s">
        <v>23</v>
      </c>
      <c r="B34" s="18" t="s">
        <v>24</v>
      </c>
      <c r="C34" s="19" t="s">
        <v>25</v>
      </c>
      <c r="D34" s="23" t="s">
        <v>26</v>
      </c>
      <c r="E34" s="20" t="s">
        <v>27</v>
      </c>
      <c r="F34" s="23" t="s">
        <v>28</v>
      </c>
      <c r="G34" s="23" t="s">
        <v>41</v>
      </c>
      <c r="H34" s="23" t="s">
        <v>48</v>
      </c>
      <c r="I34" s="16" t="s">
        <v>29</v>
      </c>
      <c r="J34" s="16" t="s">
        <v>30</v>
      </c>
      <c r="K34" s="16" t="s">
        <v>31</v>
      </c>
      <c r="L34" s="16" t="s">
        <v>32</v>
      </c>
      <c r="M34" s="16" t="s">
        <v>33</v>
      </c>
      <c r="N34" s="88" t="s">
        <v>34</v>
      </c>
      <c r="O34" s="4"/>
      <c r="P34" s="22"/>
      <c r="Q34" s="16"/>
      <c r="R34" s="16"/>
      <c r="S34" s="16"/>
      <c r="T34" s="16"/>
      <c r="U34" s="20"/>
      <c r="V34" s="20"/>
      <c r="W34" s="20"/>
    </row>
    <row r="35" spans="1:23" ht="12.75">
      <c r="A35" s="86">
        <v>38249</v>
      </c>
      <c r="B35" s="10">
        <v>96</v>
      </c>
      <c r="C35" s="24">
        <v>94</v>
      </c>
      <c r="D35">
        <v>7</v>
      </c>
      <c r="E35">
        <v>7</v>
      </c>
      <c r="F35">
        <v>7</v>
      </c>
      <c r="H35">
        <v>0</v>
      </c>
      <c r="I35" s="2">
        <v>95.2</v>
      </c>
      <c r="J35" s="2">
        <v>89.5</v>
      </c>
      <c r="K35" s="2">
        <v>1380.8</v>
      </c>
      <c r="L35" s="2">
        <v>1221.5</v>
      </c>
      <c r="M35" s="17">
        <v>27.8</v>
      </c>
      <c r="N35" s="89" t="s">
        <v>43</v>
      </c>
      <c r="U35" s="75"/>
      <c r="V35" s="75"/>
      <c r="W35" s="75"/>
    </row>
    <row r="36" spans="1:23" ht="12.75">
      <c r="A36" s="86">
        <v>38704</v>
      </c>
      <c r="B36" s="10">
        <v>125</v>
      </c>
      <c r="C36" s="24">
        <v>91</v>
      </c>
      <c r="D36">
        <v>7</v>
      </c>
      <c r="E36">
        <v>8</v>
      </c>
      <c r="F36">
        <v>8</v>
      </c>
      <c r="H36">
        <v>0</v>
      </c>
      <c r="I36" s="2">
        <v>101.1</v>
      </c>
      <c r="J36" s="2">
        <v>96.3</v>
      </c>
      <c r="K36" s="2">
        <v>1533.9</v>
      </c>
      <c r="L36" s="2">
        <v>1378.3</v>
      </c>
      <c r="M36" s="17">
        <v>23.5</v>
      </c>
      <c r="N36" s="89" t="s">
        <v>44</v>
      </c>
      <c r="U36" s="75"/>
      <c r="V36" s="75"/>
      <c r="W36" s="75"/>
    </row>
    <row r="37" spans="1:23" ht="12.75">
      <c r="A37" s="86">
        <v>38249</v>
      </c>
      <c r="B37" s="10">
        <v>130</v>
      </c>
      <c r="C37" s="24">
        <v>91</v>
      </c>
      <c r="D37">
        <v>3</v>
      </c>
      <c r="E37">
        <v>3</v>
      </c>
      <c r="F37">
        <v>3</v>
      </c>
      <c r="H37">
        <v>0</v>
      </c>
      <c r="I37" s="2">
        <v>45.3</v>
      </c>
      <c r="J37" s="2">
        <v>42.8</v>
      </c>
      <c r="K37" s="2">
        <v>727.1</v>
      </c>
      <c r="L37" s="2">
        <v>660.5</v>
      </c>
      <c r="M37" s="17">
        <v>23.5</v>
      </c>
      <c r="N37" s="89" t="s">
        <v>50</v>
      </c>
      <c r="U37" s="75"/>
      <c r="V37" s="75"/>
      <c r="W37" s="75"/>
    </row>
    <row r="38" spans="1:23" ht="12.75">
      <c r="A38" s="86">
        <v>38655</v>
      </c>
      <c r="B38" s="91">
        <v>167</v>
      </c>
      <c r="C38" s="24">
        <v>94</v>
      </c>
      <c r="D38">
        <v>3</v>
      </c>
      <c r="E38">
        <v>3</v>
      </c>
      <c r="F38">
        <v>4</v>
      </c>
      <c r="H38">
        <v>1</v>
      </c>
      <c r="I38" s="2">
        <v>55.6</v>
      </c>
      <c r="J38" s="2">
        <v>52.2</v>
      </c>
      <c r="K38" s="2">
        <v>1014</v>
      </c>
      <c r="L38" s="2">
        <v>821</v>
      </c>
      <c r="M38" s="17">
        <v>23.3</v>
      </c>
      <c r="N38" s="89" t="s">
        <v>51</v>
      </c>
      <c r="U38" s="75"/>
      <c r="V38" s="75"/>
      <c r="W38" s="75"/>
    </row>
    <row r="39" spans="1:23" ht="12.75">
      <c r="A39" s="86">
        <v>38620</v>
      </c>
      <c r="B39" s="10">
        <v>205</v>
      </c>
      <c r="C39" s="24">
        <v>91</v>
      </c>
      <c r="D39">
        <v>4</v>
      </c>
      <c r="E39">
        <v>4</v>
      </c>
      <c r="F39">
        <v>4</v>
      </c>
      <c r="H39">
        <v>0</v>
      </c>
      <c r="I39" s="2">
        <v>72.3</v>
      </c>
      <c r="J39" s="2">
        <v>70.3</v>
      </c>
      <c r="K39" s="2">
        <v>1113.7</v>
      </c>
      <c r="L39" s="2">
        <v>1048.4</v>
      </c>
      <c r="M39" s="17">
        <v>28.6</v>
      </c>
      <c r="N39" s="89" t="s">
        <v>67</v>
      </c>
      <c r="U39" s="75"/>
      <c r="V39" s="75"/>
      <c r="W39" s="75"/>
    </row>
    <row r="40" spans="1:23" ht="12.75">
      <c r="A40" s="86">
        <v>38249</v>
      </c>
      <c r="B40" s="10">
        <v>218</v>
      </c>
      <c r="C40" s="24">
        <v>94</v>
      </c>
      <c r="D40">
        <v>2</v>
      </c>
      <c r="E40">
        <v>2</v>
      </c>
      <c r="F40">
        <v>2</v>
      </c>
      <c r="H40">
        <v>0</v>
      </c>
      <c r="I40" s="2">
        <v>26.7</v>
      </c>
      <c r="J40" s="2">
        <v>24.9</v>
      </c>
      <c r="K40" s="2">
        <v>390.3</v>
      </c>
      <c r="L40" s="2">
        <v>340.1</v>
      </c>
      <c r="M40" s="17">
        <v>8.9</v>
      </c>
      <c r="N40" s="89" t="s">
        <v>54</v>
      </c>
      <c r="U40" s="75"/>
      <c r="V40" s="75"/>
      <c r="W40" s="75"/>
    </row>
    <row r="41" spans="1:23" ht="12.75">
      <c r="A41" s="86">
        <v>38620</v>
      </c>
      <c r="B41" s="10">
        <v>232</v>
      </c>
      <c r="C41" s="24">
        <v>91</v>
      </c>
      <c r="D41">
        <v>6</v>
      </c>
      <c r="E41">
        <v>7</v>
      </c>
      <c r="F41">
        <v>7</v>
      </c>
      <c r="H41">
        <v>0</v>
      </c>
      <c r="I41" s="2">
        <v>103.7</v>
      </c>
      <c r="J41" s="2">
        <v>98.3</v>
      </c>
      <c r="K41" s="2">
        <v>1672.8</v>
      </c>
      <c r="L41" s="2">
        <v>1495.4</v>
      </c>
      <c r="M41" s="17">
        <v>24.8</v>
      </c>
      <c r="N41" s="89" t="s">
        <v>56</v>
      </c>
      <c r="U41" s="75"/>
      <c r="V41" s="75"/>
      <c r="W41" s="75"/>
    </row>
    <row r="42" spans="1:23" ht="12.75">
      <c r="A42" s="86">
        <v>38704</v>
      </c>
      <c r="B42" s="91">
        <v>254</v>
      </c>
      <c r="C42" s="24">
        <v>95</v>
      </c>
      <c r="D42">
        <v>2</v>
      </c>
      <c r="E42">
        <v>2</v>
      </c>
      <c r="F42">
        <v>2</v>
      </c>
      <c r="H42">
        <v>0</v>
      </c>
      <c r="I42" s="2">
        <v>30.1</v>
      </c>
      <c r="J42" s="2">
        <v>27.4</v>
      </c>
      <c r="K42" s="2">
        <v>412</v>
      </c>
      <c r="L42" s="2">
        <v>312.2</v>
      </c>
      <c r="M42" s="17">
        <v>11.2</v>
      </c>
      <c r="N42" s="89" t="s">
        <v>57</v>
      </c>
      <c r="U42" s="75"/>
      <c r="V42" s="75"/>
      <c r="W42" s="75"/>
    </row>
    <row r="43" spans="1:23" ht="12.75">
      <c r="A43" s="86">
        <v>38704</v>
      </c>
      <c r="B43" s="91">
        <v>256</v>
      </c>
      <c r="C43" s="24">
        <v>95</v>
      </c>
      <c r="D43">
        <v>4</v>
      </c>
      <c r="E43">
        <v>4</v>
      </c>
      <c r="F43">
        <v>4</v>
      </c>
      <c r="H43">
        <v>0</v>
      </c>
      <c r="I43" s="2">
        <v>58.4</v>
      </c>
      <c r="J43" s="2">
        <v>55.8</v>
      </c>
      <c r="K43" s="2">
        <v>855.5</v>
      </c>
      <c r="L43" s="2">
        <v>780.3</v>
      </c>
      <c r="M43" s="17">
        <v>23</v>
      </c>
      <c r="N43" s="89" t="s">
        <v>58</v>
      </c>
      <c r="U43" s="75"/>
      <c r="V43" s="75"/>
      <c r="W43" s="75"/>
    </row>
    <row r="44" spans="1:23" ht="12.75">
      <c r="A44" s="86">
        <v>38704</v>
      </c>
      <c r="B44" s="10">
        <v>266</v>
      </c>
      <c r="C44" s="24">
        <v>95</v>
      </c>
      <c r="D44">
        <v>5</v>
      </c>
      <c r="E44">
        <v>5</v>
      </c>
      <c r="F44">
        <v>5</v>
      </c>
      <c r="H44">
        <v>0</v>
      </c>
      <c r="I44" s="2">
        <v>83.6</v>
      </c>
      <c r="J44" s="2">
        <v>79</v>
      </c>
      <c r="K44" s="2">
        <v>1268.6</v>
      </c>
      <c r="L44" s="2">
        <v>1127.5</v>
      </c>
      <c r="M44" s="17">
        <v>22.5</v>
      </c>
      <c r="N44" s="89" t="s">
        <v>59</v>
      </c>
      <c r="U44" s="75"/>
      <c r="V44" s="75"/>
      <c r="W44" s="75"/>
    </row>
    <row r="45" spans="1:23" ht="12.75">
      <c r="A45" s="86">
        <v>38704</v>
      </c>
      <c r="B45" s="10">
        <v>270</v>
      </c>
      <c r="C45" s="24">
        <v>95</v>
      </c>
      <c r="D45">
        <v>4</v>
      </c>
      <c r="E45">
        <v>4</v>
      </c>
      <c r="F45">
        <v>4</v>
      </c>
      <c r="H45">
        <v>0</v>
      </c>
      <c r="I45" s="2">
        <v>55.4</v>
      </c>
      <c r="J45" s="2">
        <v>52.6</v>
      </c>
      <c r="K45" s="2">
        <v>742.6</v>
      </c>
      <c r="L45" s="2">
        <v>652.3</v>
      </c>
      <c r="M45" s="17">
        <v>25</v>
      </c>
      <c r="N45" s="89" t="s">
        <v>60</v>
      </c>
      <c r="U45" s="75"/>
      <c r="V45" s="75"/>
      <c r="W45" s="75"/>
    </row>
    <row r="46" spans="1:23" ht="12.75">
      <c r="A46" s="86">
        <v>38340</v>
      </c>
      <c r="B46" s="10">
        <v>603</v>
      </c>
      <c r="C46" s="24">
        <v>94</v>
      </c>
      <c r="D46">
        <v>6</v>
      </c>
      <c r="E46">
        <v>7</v>
      </c>
      <c r="F46">
        <v>7</v>
      </c>
      <c r="H46">
        <v>0</v>
      </c>
      <c r="I46" s="2">
        <v>100.7</v>
      </c>
      <c r="J46" s="2">
        <v>91.8</v>
      </c>
      <c r="K46" s="2">
        <v>1095.6</v>
      </c>
      <c r="L46" s="2">
        <v>978.6</v>
      </c>
      <c r="M46" s="17">
        <v>11.7</v>
      </c>
      <c r="N46" s="89" t="s">
        <v>62</v>
      </c>
      <c r="U46" s="75"/>
      <c r="V46" s="75"/>
      <c r="W46" s="75"/>
    </row>
    <row r="47" spans="1:23" ht="12.75">
      <c r="A47" s="86">
        <v>38340</v>
      </c>
      <c r="B47" s="10">
        <v>605</v>
      </c>
      <c r="C47" s="24">
        <v>95</v>
      </c>
      <c r="D47">
        <v>2</v>
      </c>
      <c r="E47">
        <v>2</v>
      </c>
      <c r="F47">
        <v>2</v>
      </c>
      <c r="H47">
        <v>0</v>
      </c>
      <c r="I47" s="2">
        <v>28.2</v>
      </c>
      <c r="J47" s="2">
        <v>26.7</v>
      </c>
      <c r="K47" s="2">
        <v>327.4</v>
      </c>
      <c r="L47" s="2">
        <v>280.8</v>
      </c>
      <c r="M47" s="17">
        <v>5.2</v>
      </c>
      <c r="N47" s="89" t="s">
        <v>63</v>
      </c>
      <c r="U47" s="75"/>
      <c r="V47" s="75"/>
      <c r="W47" s="75"/>
    </row>
    <row r="48" spans="1:23" ht="12.75">
      <c r="A48" s="86">
        <v>38529</v>
      </c>
      <c r="B48" s="84">
        <v>622</v>
      </c>
      <c r="C48" s="24">
        <v>91</v>
      </c>
      <c r="D48">
        <v>0</v>
      </c>
      <c r="E48">
        <v>0</v>
      </c>
      <c r="F48">
        <v>0</v>
      </c>
      <c r="H48">
        <v>0</v>
      </c>
      <c r="I48" s="2">
        <v>10.1</v>
      </c>
      <c r="J48" s="2">
        <v>7.1</v>
      </c>
      <c r="K48" s="2">
        <v>205.23</v>
      </c>
      <c r="L48" s="2">
        <v>102.43</v>
      </c>
      <c r="M48" s="17">
        <v>20.5</v>
      </c>
      <c r="N48" s="89" t="s">
        <v>68</v>
      </c>
      <c r="U48" s="75"/>
      <c r="V48" s="75"/>
      <c r="W48" s="75"/>
    </row>
    <row r="49" spans="3:23" ht="19.5" customHeight="1">
      <c r="C49" s="15" t="s">
        <v>35</v>
      </c>
      <c r="D49" s="1">
        <f>SUM(D35:D48)</f>
        <v>55</v>
      </c>
      <c r="E49" s="1">
        <f>SUM(E35:E48)</f>
        <v>58</v>
      </c>
      <c r="F49" s="1">
        <f>SUM(F35:F48)</f>
        <v>59</v>
      </c>
      <c r="G49" s="1">
        <f>SUM(G35:G48)</f>
        <v>0</v>
      </c>
      <c r="H49" s="1"/>
      <c r="I49" s="3">
        <f>SUM(I35:I48)</f>
        <v>866.4000000000001</v>
      </c>
      <c r="J49" s="3">
        <f>SUM(J35:J48)</f>
        <v>814.7</v>
      </c>
      <c r="K49" s="3">
        <f>SUM(K35:K48)</f>
        <v>12739.529999999999</v>
      </c>
      <c r="L49" s="3">
        <f>SUM(L35:L48)</f>
        <v>11199.33</v>
      </c>
      <c r="O49" s="10"/>
      <c r="P49" s="9"/>
      <c r="U49" s="75"/>
      <c r="V49" s="75"/>
      <c r="W49" s="75"/>
    </row>
    <row r="50" ht="12.75" customHeight="1"/>
    <row r="51" spans="3:22" ht="12.75" customHeight="1">
      <c r="C51" s="15"/>
      <c r="D51" s="1"/>
      <c r="E51" s="1"/>
      <c r="F51" s="1"/>
      <c r="G51" s="1"/>
      <c r="H51" s="1"/>
      <c r="K51" s="6" t="s">
        <v>15</v>
      </c>
      <c r="L51" s="6" t="s">
        <v>36</v>
      </c>
      <c r="O51" s="10"/>
      <c r="P51" s="9"/>
      <c r="V51" s="13"/>
    </row>
    <row r="52" spans="3:16" ht="12.75" customHeight="1">
      <c r="C52" s="15"/>
      <c r="J52" s="13" t="s">
        <v>15</v>
      </c>
      <c r="K52" s="13" t="s">
        <v>37</v>
      </c>
      <c r="L52" s="13" t="s">
        <v>38</v>
      </c>
      <c r="M52" s="13" t="s">
        <v>35</v>
      </c>
      <c r="O52" s="10"/>
      <c r="P52" s="9"/>
    </row>
    <row r="53" spans="2:16" ht="10.5" customHeight="1">
      <c r="B53" s="12" t="s">
        <v>25</v>
      </c>
      <c r="C53" s="13">
        <v>91</v>
      </c>
      <c r="D53" s="6" t="s">
        <v>45</v>
      </c>
      <c r="K53" s="13">
        <f>SUMIF($C$35:$C$48,$C53,D$35:D$48)</f>
        <v>20</v>
      </c>
      <c r="L53" s="13">
        <f>SUMIF($C$35:$C$48,$C53,$H$35:$H$48)</f>
        <v>0</v>
      </c>
      <c r="M53" s="13">
        <f>L53+K53</f>
        <v>20</v>
      </c>
      <c r="O53" s="10"/>
      <c r="P53" s="9"/>
    </row>
    <row r="54" spans="2:16" ht="10.5" customHeight="1">
      <c r="B54" s="12" t="s">
        <v>25</v>
      </c>
      <c r="C54" s="13">
        <v>94</v>
      </c>
      <c r="D54" s="74" t="s">
        <v>46</v>
      </c>
      <c r="E54" s="75"/>
      <c r="F54" s="75"/>
      <c r="G54" s="75"/>
      <c r="H54" s="75"/>
      <c r="I54" s="75"/>
      <c r="J54" s="75"/>
      <c r="K54" s="13">
        <f>SUMIF($C$35:$C$48,$C54,D$35:D$48)</f>
        <v>18</v>
      </c>
      <c r="L54" s="13">
        <f>SUMIF($C$35:$C$48,$C54,$H$35:$H$48)</f>
        <v>1</v>
      </c>
      <c r="M54" s="13">
        <f>L54+K54</f>
        <v>19</v>
      </c>
      <c r="O54" s="10"/>
      <c r="P54" s="9"/>
    </row>
    <row r="55" spans="2:13" ht="10.5" customHeight="1">
      <c r="B55" s="12" t="s">
        <v>25</v>
      </c>
      <c r="C55" s="13">
        <v>95</v>
      </c>
      <c r="D55" s="6" t="s">
        <v>47</v>
      </c>
      <c r="K55" s="13">
        <f>SUMIF($C$35:$C$48,$C55,D$35:D$48)</f>
        <v>17</v>
      </c>
      <c r="L55" s="13">
        <f>SUMIF($C$35:$C$48,$C55,$H$35:$H$48)</f>
        <v>0</v>
      </c>
      <c r="M55" s="13">
        <f>L55+K55</f>
        <v>17</v>
      </c>
    </row>
    <row r="57" spans="1:14" ht="14.25">
      <c r="A57" s="93" t="s">
        <v>40</v>
      </c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</row>
    <row r="58" spans="1:23" ht="26.25" customHeight="1">
      <c r="A58" s="85" t="s">
        <v>23</v>
      </c>
      <c r="B58" s="18" t="s">
        <v>24</v>
      </c>
      <c r="C58" s="19" t="s">
        <v>25</v>
      </c>
      <c r="D58" s="23" t="s">
        <v>26</v>
      </c>
      <c r="E58" s="20" t="s">
        <v>27</v>
      </c>
      <c r="F58" s="23" t="s">
        <v>28</v>
      </c>
      <c r="G58" s="23" t="s">
        <v>41</v>
      </c>
      <c r="H58" s="23" t="s">
        <v>48</v>
      </c>
      <c r="I58" s="16" t="s">
        <v>29</v>
      </c>
      <c r="J58" s="16" t="s">
        <v>30</v>
      </c>
      <c r="K58" s="16" t="s">
        <v>31</v>
      </c>
      <c r="L58" s="16" t="s">
        <v>32</v>
      </c>
      <c r="M58" s="16" t="s">
        <v>33</v>
      </c>
      <c r="N58" s="88" t="s">
        <v>34</v>
      </c>
      <c r="O58" s="4"/>
      <c r="P58" s="22"/>
      <c r="Q58" s="16"/>
      <c r="R58" s="16"/>
      <c r="S58" s="16"/>
      <c r="T58" s="16"/>
      <c r="U58" s="20"/>
      <c r="V58" s="20"/>
      <c r="W58" s="20"/>
    </row>
    <row r="59" spans="1:23" ht="12.75">
      <c r="A59" s="86">
        <v>38249</v>
      </c>
      <c r="B59" s="10">
        <v>96</v>
      </c>
      <c r="C59" s="24">
        <v>94</v>
      </c>
      <c r="D59">
        <v>5</v>
      </c>
      <c r="E59">
        <v>5</v>
      </c>
      <c r="F59">
        <v>5</v>
      </c>
      <c r="H59">
        <v>0</v>
      </c>
      <c r="I59" s="2">
        <v>65.7</v>
      </c>
      <c r="J59" s="2">
        <v>61.4</v>
      </c>
      <c r="K59" s="2">
        <v>994.5</v>
      </c>
      <c r="L59" s="2">
        <v>891.9</v>
      </c>
      <c r="M59" s="17">
        <v>27.8</v>
      </c>
      <c r="N59" s="89" t="s">
        <v>43</v>
      </c>
      <c r="U59" s="75"/>
      <c r="V59" s="75"/>
      <c r="W59" s="75"/>
    </row>
    <row r="60" spans="1:24" ht="12.75">
      <c r="A60" s="86">
        <v>38704</v>
      </c>
      <c r="B60" s="10">
        <v>125</v>
      </c>
      <c r="C60" s="24">
        <v>91</v>
      </c>
      <c r="D60">
        <v>3</v>
      </c>
      <c r="E60">
        <v>5</v>
      </c>
      <c r="F60">
        <v>5</v>
      </c>
      <c r="H60">
        <v>0</v>
      </c>
      <c r="I60" s="2">
        <v>54.2</v>
      </c>
      <c r="J60" s="2">
        <v>51.7</v>
      </c>
      <c r="K60" s="2">
        <v>872.6</v>
      </c>
      <c r="L60" s="2">
        <v>795.6</v>
      </c>
      <c r="M60" s="17">
        <v>23.5</v>
      </c>
      <c r="N60" s="89" t="s">
        <v>44</v>
      </c>
      <c r="U60" s="75"/>
      <c r="V60" s="75"/>
      <c r="W60" s="75"/>
      <c r="X60" s="80"/>
    </row>
    <row r="61" spans="1:23" ht="12.75">
      <c r="A61" s="86">
        <v>38249</v>
      </c>
      <c r="B61" s="10">
        <v>130</v>
      </c>
      <c r="C61" s="24">
        <v>91</v>
      </c>
      <c r="D61">
        <v>3</v>
      </c>
      <c r="E61">
        <v>3</v>
      </c>
      <c r="F61">
        <v>3</v>
      </c>
      <c r="H61">
        <v>0</v>
      </c>
      <c r="I61" s="2">
        <v>45.4</v>
      </c>
      <c r="J61" s="2">
        <v>42.9</v>
      </c>
      <c r="K61" s="2">
        <v>727.1</v>
      </c>
      <c r="L61" s="2">
        <v>660.5</v>
      </c>
      <c r="M61" s="17">
        <v>23.5</v>
      </c>
      <c r="N61" s="89" t="s">
        <v>50</v>
      </c>
      <c r="U61" s="75"/>
      <c r="V61" s="75"/>
      <c r="W61" s="75"/>
    </row>
    <row r="62" spans="1:23" ht="12.75">
      <c r="A62" s="86">
        <v>38655</v>
      </c>
      <c r="B62" s="91">
        <v>167</v>
      </c>
      <c r="C62" s="24">
        <v>94</v>
      </c>
      <c r="D62">
        <v>3</v>
      </c>
      <c r="E62">
        <v>3</v>
      </c>
      <c r="F62">
        <v>3</v>
      </c>
      <c r="H62">
        <v>0</v>
      </c>
      <c r="I62" s="2">
        <v>54.8</v>
      </c>
      <c r="J62" s="2">
        <v>52</v>
      </c>
      <c r="K62" s="2">
        <v>995</v>
      </c>
      <c r="L62" s="2">
        <v>821</v>
      </c>
      <c r="M62" s="17">
        <v>23.3</v>
      </c>
      <c r="N62" s="89" t="s">
        <v>51</v>
      </c>
      <c r="U62" s="75"/>
      <c r="V62" s="75"/>
      <c r="W62" s="75"/>
    </row>
    <row r="63" spans="1:23" ht="12.75">
      <c r="A63" s="86">
        <v>38620</v>
      </c>
      <c r="B63" s="10">
        <v>205</v>
      </c>
      <c r="C63" s="24">
        <v>91</v>
      </c>
      <c r="D63">
        <v>4</v>
      </c>
      <c r="E63">
        <v>4</v>
      </c>
      <c r="F63">
        <v>4</v>
      </c>
      <c r="H63">
        <v>0</v>
      </c>
      <c r="I63" s="2">
        <v>72.2</v>
      </c>
      <c r="J63" s="2">
        <v>70.2</v>
      </c>
      <c r="K63" s="2">
        <v>1113.7</v>
      </c>
      <c r="L63" s="2">
        <v>1048.4</v>
      </c>
      <c r="M63" s="17">
        <v>28.6</v>
      </c>
      <c r="N63" s="89" t="s">
        <v>67</v>
      </c>
      <c r="U63" s="75"/>
      <c r="V63" s="75"/>
      <c r="W63" s="75"/>
    </row>
    <row r="64" spans="1:23" ht="12.75">
      <c r="A64" s="86">
        <v>38249</v>
      </c>
      <c r="B64" s="10">
        <v>218</v>
      </c>
      <c r="C64" s="24">
        <v>94</v>
      </c>
      <c r="D64">
        <v>2</v>
      </c>
      <c r="E64">
        <v>2</v>
      </c>
      <c r="F64">
        <v>2</v>
      </c>
      <c r="H64">
        <v>0</v>
      </c>
      <c r="I64" s="2">
        <v>26.7</v>
      </c>
      <c r="J64" s="2">
        <v>24.9</v>
      </c>
      <c r="K64" s="2">
        <v>390.3</v>
      </c>
      <c r="L64" s="2">
        <v>340.1</v>
      </c>
      <c r="M64" s="17">
        <v>8.9</v>
      </c>
      <c r="N64" s="89" t="s">
        <v>54</v>
      </c>
      <c r="U64" s="75"/>
      <c r="V64" s="75"/>
      <c r="W64" s="75"/>
    </row>
    <row r="65" spans="1:23" ht="12.75">
      <c r="A65" s="86">
        <v>38620</v>
      </c>
      <c r="B65" s="10">
        <v>232</v>
      </c>
      <c r="C65" s="24">
        <v>91</v>
      </c>
      <c r="D65">
        <v>6</v>
      </c>
      <c r="E65">
        <v>7</v>
      </c>
      <c r="F65">
        <v>7</v>
      </c>
      <c r="H65">
        <v>0</v>
      </c>
      <c r="I65" s="2">
        <v>102.8</v>
      </c>
      <c r="J65" s="2">
        <v>97.5</v>
      </c>
      <c r="K65" s="2">
        <v>1659.1</v>
      </c>
      <c r="L65" s="2">
        <v>1483.1</v>
      </c>
      <c r="M65" s="17">
        <v>24.8</v>
      </c>
      <c r="N65" s="89" t="s">
        <v>56</v>
      </c>
      <c r="U65" s="75"/>
      <c r="V65" s="75"/>
      <c r="W65" s="75"/>
    </row>
    <row r="66" spans="1:23" ht="12.75">
      <c r="A66" s="86">
        <v>38704</v>
      </c>
      <c r="B66" s="92">
        <v>256</v>
      </c>
      <c r="C66" s="24">
        <v>95</v>
      </c>
      <c r="D66">
        <v>4</v>
      </c>
      <c r="E66">
        <v>4</v>
      </c>
      <c r="F66">
        <v>4</v>
      </c>
      <c r="H66">
        <v>0</v>
      </c>
      <c r="I66" s="76">
        <v>59.5</v>
      </c>
      <c r="J66" s="76">
        <v>56.6</v>
      </c>
      <c r="K66" s="76">
        <v>856.8</v>
      </c>
      <c r="L66" s="76">
        <v>769.7</v>
      </c>
      <c r="M66" s="17">
        <v>23</v>
      </c>
      <c r="N66" s="89" t="s">
        <v>58</v>
      </c>
      <c r="U66" s="75"/>
      <c r="V66" s="75"/>
      <c r="W66" s="75"/>
    </row>
    <row r="67" spans="1:23" ht="12.75">
      <c r="A67" s="86">
        <v>38704</v>
      </c>
      <c r="B67" s="10">
        <v>266</v>
      </c>
      <c r="C67" s="24">
        <v>95</v>
      </c>
      <c r="D67">
        <v>5</v>
      </c>
      <c r="E67">
        <v>5</v>
      </c>
      <c r="F67">
        <v>6</v>
      </c>
      <c r="H67">
        <v>1</v>
      </c>
      <c r="I67" s="2">
        <v>76</v>
      </c>
      <c r="J67" s="2">
        <v>71.3</v>
      </c>
      <c r="K67" s="2">
        <v>1200.7</v>
      </c>
      <c r="L67" s="2">
        <v>1060.3</v>
      </c>
      <c r="M67" s="17">
        <v>22.5</v>
      </c>
      <c r="N67" s="89" t="s">
        <v>59</v>
      </c>
      <c r="U67" s="75"/>
      <c r="V67" s="75"/>
      <c r="W67" s="75"/>
    </row>
    <row r="68" spans="1:23" ht="12.75">
      <c r="A68" s="86">
        <v>38340</v>
      </c>
      <c r="B68" s="10">
        <v>603</v>
      </c>
      <c r="C68" s="24">
        <v>94</v>
      </c>
      <c r="D68">
        <v>5</v>
      </c>
      <c r="E68">
        <v>7</v>
      </c>
      <c r="F68">
        <v>7</v>
      </c>
      <c r="H68">
        <v>0</v>
      </c>
      <c r="I68" s="2">
        <v>96.6</v>
      </c>
      <c r="J68" s="2">
        <v>88.1</v>
      </c>
      <c r="K68" s="2">
        <v>1072.3</v>
      </c>
      <c r="L68" s="2">
        <v>955.3</v>
      </c>
      <c r="M68" s="17">
        <v>11.7</v>
      </c>
      <c r="N68" s="89" t="s">
        <v>62</v>
      </c>
      <c r="U68" s="75"/>
      <c r="V68" s="75"/>
      <c r="W68" s="75"/>
    </row>
    <row r="69" spans="1:23" ht="12.75">
      <c r="A69" s="86">
        <v>38340</v>
      </c>
      <c r="B69" s="10">
        <v>605</v>
      </c>
      <c r="C69" s="24">
        <v>95</v>
      </c>
      <c r="D69">
        <v>2</v>
      </c>
      <c r="E69">
        <v>2</v>
      </c>
      <c r="F69">
        <v>2</v>
      </c>
      <c r="H69">
        <v>0</v>
      </c>
      <c r="I69" s="2">
        <v>28.2</v>
      </c>
      <c r="J69" s="2">
        <v>26.7</v>
      </c>
      <c r="K69" s="2">
        <v>327.3</v>
      </c>
      <c r="L69" s="2">
        <v>280.8</v>
      </c>
      <c r="M69" s="17">
        <v>5.2</v>
      </c>
      <c r="N69" s="89" t="s">
        <v>63</v>
      </c>
      <c r="U69" s="75"/>
      <c r="V69" s="75"/>
      <c r="W69" s="75"/>
    </row>
    <row r="70" spans="1:23" ht="12.75">
      <c r="A70" s="86">
        <v>38529</v>
      </c>
      <c r="B70" s="84">
        <v>622</v>
      </c>
      <c r="C70" s="24">
        <v>91</v>
      </c>
      <c r="D70">
        <v>0</v>
      </c>
      <c r="E70">
        <v>0</v>
      </c>
      <c r="F70">
        <v>0</v>
      </c>
      <c r="H70">
        <v>0</v>
      </c>
      <c r="I70" s="2">
        <v>10.1</v>
      </c>
      <c r="J70" s="2">
        <v>7.2</v>
      </c>
      <c r="K70" s="2">
        <v>205.23</v>
      </c>
      <c r="L70" s="2">
        <v>102.43</v>
      </c>
      <c r="M70" s="17">
        <v>20.5</v>
      </c>
      <c r="N70" s="89" t="s">
        <v>68</v>
      </c>
      <c r="U70" s="75"/>
      <c r="V70" s="75"/>
      <c r="W70" s="75"/>
    </row>
    <row r="71" spans="3:23" ht="18.75" customHeight="1">
      <c r="C71" s="15" t="s">
        <v>35</v>
      </c>
      <c r="D71" s="8">
        <f>SUM(D59:D70)</f>
        <v>42</v>
      </c>
      <c r="E71" s="8">
        <f>SUM(E59:E70)</f>
        <v>47</v>
      </c>
      <c r="F71" s="8">
        <f>SUM(F59:F70)</f>
        <v>48</v>
      </c>
      <c r="G71" s="8">
        <f>SUM(G59:G70)</f>
        <v>0</v>
      </c>
      <c r="H71" s="8"/>
      <c r="I71" s="3">
        <f>SUM(I59:I70)</f>
        <v>692.2</v>
      </c>
      <c r="J71" s="3">
        <f>SUM(J59:J70)</f>
        <v>650.5000000000001</v>
      </c>
      <c r="K71" s="3">
        <f>SUM(K59:K70)</f>
        <v>10414.629999999997</v>
      </c>
      <c r="L71" s="3">
        <f>SUM(L59:L70)</f>
        <v>9209.13</v>
      </c>
      <c r="O71" s="10"/>
      <c r="P71" s="9"/>
      <c r="U71" s="75"/>
      <c r="V71" s="75"/>
      <c r="W71" s="75"/>
    </row>
    <row r="72" ht="12.75" customHeight="1"/>
    <row r="73" spans="3:16" ht="12.75" customHeight="1">
      <c r="C73" s="15"/>
      <c r="D73" s="1"/>
      <c r="E73" s="1"/>
      <c r="F73" s="1"/>
      <c r="G73" s="1"/>
      <c r="H73" s="1"/>
      <c r="I73" s="3"/>
      <c r="J73" s="3"/>
      <c r="K73" s="6" t="s">
        <v>15</v>
      </c>
      <c r="L73" s="6" t="s">
        <v>36</v>
      </c>
      <c r="O73" s="10"/>
      <c r="P73" s="9"/>
    </row>
    <row r="74" spans="3:16" ht="12.75" customHeight="1">
      <c r="C74" s="15"/>
      <c r="J74" s="13" t="s">
        <v>15</v>
      </c>
      <c r="K74" s="13" t="s">
        <v>37</v>
      </c>
      <c r="L74" s="13" t="s">
        <v>38</v>
      </c>
      <c r="M74" s="13" t="s">
        <v>35</v>
      </c>
      <c r="O74" s="10"/>
      <c r="P74" s="9"/>
    </row>
    <row r="75" spans="2:13" ht="10.5" customHeight="1">
      <c r="B75" s="12" t="s">
        <v>25</v>
      </c>
      <c r="C75" s="13">
        <v>91</v>
      </c>
      <c r="D75" s="6" t="s">
        <v>45</v>
      </c>
      <c r="K75" s="13">
        <f>SUMIF($C$59:$C$70,$C75,D$59:D$70)</f>
        <v>16</v>
      </c>
      <c r="L75" s="13">
        <f>SUMIF($C$59:$C$70,$C75,$H$59:$H$70)</f>
        <v>0</v>
      </c>
      <c r="M75" s="13">
        <f>L75+K75</f>
        <v>16</v>
      </c>
    </row>
    <row r="76" spans="2:13" ht="10.5" customHeight="1">
      <c r="B76" s="12" t="s">
        <v>25</v>
      </c>
      <c r="C76" s="13">
        <v>94</v>
      </c>
      <c r="D76" s="74" t="s">
        <v>46</v>
      </c>
      <c r="E76" s="75"/>
      <c r="F76" s="75"/>
      <c r="G76" s="75"/>
      <c r="H76" s="75"/>
      <c r="I76" s="75"/>
      <c r="J76" s="75"/>
      <c r="K76" s="13">
        <f>SUMIF($C$59:$C$70,$C76,D$59:D$70)</f>
        <v>15</v>
      </c>
      <c r="L76" s="13">
        <f>SUMIF($C$59:$C$70,$C76,$H$59:$H$70)</f>
        <v>0</v>
      </c>
      <c r="M76" s="13">
        <f>L76+K76</f>
        <v>15</v>
      </c>
    </row>
    <row r="77" spans="2:13" ht="10.5" customHeight="1">
      <c r="B77" s="12" t="s">
        <v>25</v>
      </c>
      <c r="C77" s="13">
        <v>95</v>
      </c>
      <c r="D77" s="6" t="s">
        <v>47</v>
      </c>
      <c r="K77" s="13">
        <f>SUMIF($C$59:$C$70,$C77,D$59:D$70)</f>
        <v>11</v>
      </c>
      <c r="L77" s="13">
        <f>SUMIF($C$59:$C$70,$C77,$H$59:$H$70)</f>
        <v>1</v>
      </c>
      <c r="M77" s="13">
        <f>L77+K77</f>
        <v>12</v>
      </c>
    </row>
    <row r="78" spans="3:4" ht="12.75">
      <c r="C78" s="12" t="s">
        <v>15</v>
      </c>
      <c r="D78" s="74" t="s">
        <v>15</v>
      </c>
    </row>
    <row r="79" spans="2:4" ht="12.75">
      <c r="B79" s="12" t="s">
        <v>15</v>
      </c>
      <c r="C79" s="12" t="s">
        <v>15</v>
      </c>
      <c r="D79" s="74" t="s">
        <v>15</v>
      </c>
    </row>
    <row r="81" ht="12.75">
      <c r="F81" t="s">
        <v>15</v>
      </c>
    </row>
  </sheetData>
  <mergeCells count="3">
    <mergeCell ref="A1:N1"/>
    <mergeCell ref="A33:N33"/>
    <mergeCell ref="A57:N57"/>
  </mergeCells>
  <printOptions horizontalCentered="1"/>
  <pageMargins left="1" right="1" top="1" bottom="1" header="0.5" footer="0.36"/>
  <pageSetup fitToHeight="0" fitToWidth="1" horizontalDpi="600" verticalDpi="600" orientation="landscape" scale="93" r:id="rId1"/>
  <headerFooter alignWithMargins="0">
    <oddHeader>&amp;C&amp;8LOS ANGELES COUNTY METROPOLITAN TRANSPORTATION AUTHORITY
SCHEDULED SERVICE OPERATING COST FACTORS
&amp;"Arial,Bold"&amp;10EFFECTIVE DECEMBER 18, 2005
&amp;RREPORT NO. 4-24
CONTRACT LINES
</oddHeader>
    <oddFooter>&amp;L&amp;8&amp;A&amp;CBuses reflect block assignments;
interline savings are not available.&amp;R&amp;8&amp;D</oddFooter>
  </headerFooter>
  <rowBreaks count="2" manualBreakCount="2">
    <brk id="32" max="13" man="1"/>
    <brk id="5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 Adrian</dc:creator>
  <cp:keywords/>
  <dc:description/>
  <cp:lastModifiedBy>Jeff Neely</cp:lastModifiedBy>
  <cp:lastPrinted>2006-03-02T22:07:16Z</cp:lastPrinted>
  <dcterms:created xsi:type="dcterms:W3CDTF">1997-03-04T19:54:26Z</dcterms:created>
  <dcterms:modified xsi:type="dcterms:W3CDTF">2006-04-26T16:33:04Z</dcterms:modified>
  <cp:category/>
  <cp:version/>
  <cp:contentType/>
  <cp:contentStatus/>
</cp:coreProperties>
</file>