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885" activeTab="2"/>
  </bookViews>
  <sheets>
    <sheet name="SORT MTA ONLY" sheetId="1" r:id="rId1"/>
    <sheet name="SORT BY FUND" sheetId="2" r:id="rId2"/>
    <sheet name="RECERTBY BOARD RPT" sheetId="3" r:id="rId3"/>
  </sheets>
  <definedNames>
    <definedName name="EXPORT" localSheetId="2">'RECERTBY BOARD RPT'!$A$7:$Q$82</definedName>
    <definedName name="EXPORT" localSheetId="1">'SORT BY FUND'!$A$5:$Q$80</definedName>
    <definedName name="EXPORT" localSheetId="0">'SORT MTA ONLY'!$A$5:$Q$16</definedName>
    <definedName name="EXPORT">#REF!</definedName>
    <definedName name="_xlnm.Print_Area" localSheetId="2">'RECERTBY BOARD RPT'!$A$1:$Q$84</definedName>
    <definedName name="_xlnm.Print_Area" localSheetId="1">'SORT BY FUND'!$A$1:$Q$91</definedName>
    <definedName name="_xlnm.Print_Area" localSheetId="0">'SORT MTA ONLY'!$A$1:$Q$24</definedName>
    <definedName name="_xlnm.Print_Titles" localSheetId="2">'RECERTBY BOARD RPT'!$1:$7</definedName>
    <definedName name="_xlnm.Print_Titles" localSheetId="1">'SORT BY FUND'!$1:$5</definedName>
    <definedName name="_xlnm.Print_Titles" localSheetId="0">'SORT MTA ONLY'!$1:$5</definedName>
  </definedNames>
  <calcPr fullCalcOnLoad="1"/>
</workbook>
</file>

<file path=xl/sharedStrings.xml><?xml version="1.0" encoding="utf-8"?>
<sst xmlns="http://schemas.openxmlformats.org/spreadsheetml/2006/main" count="846" uniqueCount="197">
  <si>
    <t>ATTACHMENT A</t>
  </si>
  <si>
    <t xml:space="preserve"> CALL FOR PROJECTS </t>
  </si>
  <si>
    <t>RECERTIFICATION</t>
  </si>
  <si>
    <t xml:space="preserve">FY 2003-04 PROJECTS  </t>
  </si>
  <si>
    <t>MODE</t>
  </si>
  <si>
    <t>PROJ</t>
  </si>
  <si>
    <t>AGENCY</t>
  </si>
  <si>
    <t>HOV</t>
  </si>
  <si>
    <t>RTE</t>
  </si>
  <si>
    <t>PROJECT TITLE</t>
  </si>
  <si>
    <t>Year</t>
  </si>
  <si>
    <t>LTF</t>
  </si>
  <si>
    <t>PC10</t>
  </si>
  <si>
    <t>PC25</t>
  </si>
  <si>
    <t>RIP</t>
  </si>
  <si>
    <t>CMAQ</t>
  </si>
  <si>
    <t>RSTP</t>
  </si>
  <si>
    <t>TEA</t>
  </si>
  <si>
    <t>TOTAL</t>
  </si>
  <si>
    <t>FUND TYPE</t>
  </si>
  <si>
    <t>Priority</t>
  </si>
  <si>
    <t>8231</t>
  </si>
  <si>
    <t>SCRRA</t>
  </si>
  <si>
    <t>METROLINK ROLLING STOCK - PHASE II</t>
  </si>
  <si>
    <t>2004</t>
  </si>
  <si>
    <t>8232</t>
  </si>
  <si>
    <t>ANTELOPE VALLEY LINE CHANGES AT SANTA CLARITA</t>
  </si>
  <si>
    <t>8369</t>
  </si>
  <si>
    <t>ROLLING STOCK MAINTENANCE FACILITY IN SAN BERNARDINO</t>
  </si>
  <si>
    <t>CALL FOR PROJECTS - REGIONAL TRANSIT</t>
  </si>
  <si>
    <t>4257LK</t>
  </si>
  <si>
    <t>CALTRANS</t>
  </si>
  <si>
    <t>FREEWAY AND RAMP REALIGNMENT AT 101 AT CENTER STREET (PROJECT IS LINKED WITH PROJECT #8353)</t>
  </si>
  <si>
    <t>8417</t>
  </si>
  <si>
    <t>ROUTE 138 PHASE 1 ENHANCEMENT (DETAIL)</t>
  </si>
  <si>
    <t>8354</t>
  </si>
  <si>
    <t>ROUTE 405 HOV LANE AND AUXILIARY LANE</t>
  </si>
  <si>
    <t>8347</t>
  </si>
  <si>
    <t>NORTHBOUND RTE 405/101 CONNECTOR GAP CLOSURE  (ALSO INCLUDE PROJECT 7248)</t>
  </si>
  <si>
    <t>6137LK</t>
  </si>
  <si>
    <t>HOV LN ON RTE 60 FROM 605 FWY TO BREA CYN ROAD (PROJECT LINKED WITH 358, 4262)</t>
  </si>
  <si>
    <t>PC25/RSTP</t>
  </si>
  <si>
    <t>8344</t>
  </si>
  <si>
    <t>EXTENSION OF NORTHBOUND I-405 HOV LANE AT US 101</t>
  </si>
  <si>
    <t>CALL FOR PROJECTS - FREEWAY CATEGORY</t>
  </si>
  <si>
    <t>8410</t>
  </si>
  <si>
    <t>SOUNDWALL PROGRAMS</t>
  </si>
  <si>
    <t>8104</t>
  </si>
  <si>
    <t xml:space="preserve">PLAYA VISTA AREA CONGES IMPR  - SEPULVEDA TO HUGHES TERRACE </t>
  </si>
  <si>
    <t>8105</t>
  </si>
  <si>
    <t xml:space="preserve">PLAYA VISTA AREA CONGES IMPROVEMENT ON CULVER BOULEVARD </t>
  </si>
  <si>
    <t>8106</t>
  </si>
  <si>
    <t xml:space="preserve">PLAYA VISTA CONGES IMPR ON LINCOLN BLVD - JEFFERSON TO FUJI WY </t>
  </si>
  <si>
    <t>7219</t>
  </si>
  <si>
    <t>ARBOR VITAE INTERCHANGE , SOUTH HALF</t>
  </si>
  <si>
    <t>8221</t>
  </si>
  <si>
    <t>GLENDALE</t>
  </si>
  <si>
    <t>COMPRESSED NATURAL GAS FUELING AND MAINTENANCE FACILITY</t>
  </si>
  <si>
    <t>6425</t>
  </si>
  <si>
    <t>LA CITY</t>
  </si>
  <si>
    <t>SEPULVEDA BLVD. &amp; BIKE LN. INTERSECTION IMPROVEMENT</t>
  </si>
  <si>
    <t>6427</t>
  </si>
  <si>
    <t>VALLEY BLVD. GRADE SEPARATION PHASE II</t>
  </si>
  <si>
    <t>8043</t>
  </si>
  <si>
    <t>COMMERCIAL STREET WIDENING BETWEEN ALAMEDA AND CENTER</t>
  </si>
  <si>
    <t>8086</t>
  </si>
  <si>
    <t>NORTH SPRING STREET BRIDGE WIDENING AND REHABILITATION</t>
  </si>
  <si>
    <t>8037</t>
  </si>
  <si>
    <t>SOTO ST BRIDGE OVER MISSION RD &amp; HUNTINGTON DR REPLACEMENT  (HBRR)</t>
  </si>
  <si>
    <t>8036</t>
  </si>
  <si>
    <t>HYPERION AVE. UNDER WAVERLY DRIVE BRIDGE REPLACEMENT       (HBRR)</t>
  </si>
  <si>
    <t>3b</t>
  </si>
  <si>
    <t>8038</t>
  </si>
  <si>
    <t>LAUREL CANYON BLVD. BRIDGE OVER LA RIVER WIDENING           (HBRR)</t>
  </si>
  <si>
    <t>8031</t>
  </si>
  <si>
    <t>TAMPA AVE BRIDGE REPLACEMENT AND WIDENING          (HBRR)</t>
  </si>
  <si>
    <t>8042</t>
  </si>
  <si>
    <t>VANOWEN STREET BRIDGE WIDENING AND REHABILITATION          (HBRR)</t>
  </si>
  <si>
    <t>8084</t>
  </si>
  <si>
    <t>WINNETKA AVENUE BRIDGE WIDENING AND REHABILITATION      (HBRR)</t>
  </si>
  <si>
    <t>8008</t>
  </si>
  <si>
    <t>PASADENA</t>
  </si>
  <si>
    <t>PASADENA SR 710 MITIGATION PROJECT</t>
  </si>
  <si>
    <t>8072</t>
  </si>
  <si>
    <t>REDONDO BEACH</t>
  </si>
  <si>
    <t>PCH/CATALINA AVENUE INTERSECTION IMPROVEMENTS</t>
  </si>
  <si>
    <t>8002</t>
  </si>
  <si>
    <t>SGV COG</t>
  </si>
  <si>
    <t>ALAMEDA CORRIDOR - EAST PHASE 1</t>
  </si>
  <si>
    <t>CALL FOR PROJECTS - RSTI</t>
  </si>
  <si>
    <t>7012</t>
  </si>
  <si>
    <t>BALDWIN PARK</t>
  </si>
  <si>
    <t>LOCAL NTD REPORTERS' BUS FLEET EXPANSION</t>
  </si>
  <si>
    <t>6028</t>
  </si>
  <si>
    <t>CENTRAL/EAST/NORTHEAST LOS ANGELES TRANSIT HUBS</t>
  </si>
  <si>
    <t>8237</t>
  </si>
  <si>
    <t>LONG BEACH</t>
  </si>
  <si>
    <t>FIRST STREET PARKING STRUCTURE</t>
  </si>
  <si>
    <t>8226</t>
  </si>
  <si>
    <t>PVPTA</t>
  </si>
  <si>
    <t>PV TRANSIT CAPITAL IMPROVEMENT PROGRAM II</t>
  </si>
  <si>
    <t>8222</t>
  </si>
  <si>
    <t>SANTA CLARITA</t>
  </si>
  <si>
    <t>SANTA CLARITA TRANSIT MAINTENANCE FACILITY</t>
  </si>
  <si>
    <t>CALL FOR PROJECTS - TRANSIT CAPITAL</t>
  </si>
  <si>
    <t>8247</t>
  </si>
  <si>
    <t>COMPTON</t>
  </si>
  <si>
    <t>CENTRAL AVENUE CORRIDOR TRANSPORTATION ENHANCEMENT  PROJ</t>
  </si>
  <si>
    <t>8210</t>
  </si>
  <si>
    <t>GLENDORA</t>
  </si>
  <si>
    <t>VILLAGE BUS STOP PLAZA</t>
  </si>
  <si>
    <t>8257</t>
  </si>
  <si>
    <t>L.A. GREEN CORRIDORS</t>
  </si>
  <si>
    <t>8303</t>
  </si>
  <si>
    <t>ANGELS FLIGHT RAILWAY REHABILITATION</t>
  </si>
  <si>
    <t>8376B</t>
  </si>
  <si>
    <t>LANI BUS STOP AND PEDESTRIAN ENHANCEMENTS</t>
  </si>
  <si>
    <t>8250</t>
  </si>
  <si>
    <t>MONROVIA</t>
  </si>
  <si>
    <t>MONROVIA RAILROAD DEPOT MULTI-MODAL TRANSIT CENTER</t>
  </si>
  <si>
    <t>8184</t>
  </si>
  <si>
    <t>NORTH LINCOLN AVENUE ENHANCEMENTS</t>
  </si>
  <si>
    <t>8253</t>
  </si>
  <si>
    <t>POMONA</t>
  </si>
  <si>
    <t>POMONA TEMPLE AVENUE GATEWAY ENHANCEMENT</t>
  </si>
  <si>
    <t>CALL FOR PROJECTS - TRANSPORTATION ENHANCEMENTS</t>
  </si>
  <si>
    <t>6297</t>
  </si>
  <si>
    <t>COMPTON TMOC &amp; RETROFIT OF CITY TRAFFIC SIGNAL SYSTEM</t>
  </si>
  <si>
    <t>6302</t>
  </si>
  <si>
    <t>INTERCONNECT GAP CLOSURE-CITYWIDE</t>
  </si>
  <si>
    <t>8111A</t>
  </si>
  <si>
    <t>LA CITY DOT</t>
  </si>
  <si>
    <t>EXPANSION OF LADOT TPS</t>
  </si>
  <si>
    <t>6294</t>
  </si>
  <si>
    <t>LA COUNTY</t>
  </si>
  <si>
    <t>SAN GABRIEL VALLEY FORUM TRAFFIC SIGNAL CORRIDORS</t>
  </si>
  <si>
    <t>6292</t>
  </si>
  <si>
    <t>SOUTH BAY FORUM TRAFFIC SIGNAL CORRIDORS</t>
  </si>
  <si>
    <t>6505</t>
  </si>
  <si>
    <t>MTA</t>
  </si>
  <si>
    <t>REGIONAL INTEGRATION ITS</t>
  </si>
  <si>
    <t>8113</t>
  </si>
  <si>
    <t>ITS INVENTORY &amp; NATIONAL ITS ARCHITECTURE MAPPING PROJECT</t>
  </si>
  <si>
    <t>6500</t>
  </si>
  <si>
    <t>SIGNAL SYSTEM TECHNICAL TRAINING</t>
  </si>
  <si>
    <t>8111</t>
  </si>
  <si>
    <t>EXPANSION OF COUNTYWIDE BSP</t>
  </si>
  <si>
    <t>6283</t>
  </si>
  <si>
    <t>AUTOMATED INCIDENT MANAGEMENT SYSTEM</t>
  </si>
  <si>
    <t>8174</t>
  </si>
  <si>
    <t>LITTLE TOKYO PEDESTRIAN LINKAGES</t>
  </si>
  <si>
    <t>6238</t>
  </si>
  <si>
    <t>SANTA MONICA</t>
  </si>
  <si>
    <t>PEDESTRIAN EXTENSIONS TO DOWNTOWN TRANSIT MALL</t>
  </si>
  <si>
    <t>3a</t>
  </si>
  <si>
    <t>6248</t>
  </si>
  <si>
    <t>WEST HOLLYWOOD</t>
  </si>
  <si>
    <t>SANTA MONICA BLVD. PEDESTRIAN AND BIKE FACILITIES</t>
  </si>
  <si>
    <t xml:space="preserve">CALL FOR PROJECTS - BIKEWAY &amp; PEDESTRIAN </t>
  </si>
  <si>
    <t>8313</t>
  </si>
  <si>
    <t>AVALON</t>
  </si>
  <si>
    <t>AVALON TRANSPORTATION PROGRAM</t>
  </si>
  <si>
    <t>8328</t>
  </si>
  <si>
    <t>DOWNTOWN LA WALKS WAYFINDING/TRANSIT CONNECTION PROG</t>
  </si>
  <si>
    <t>8321</t>
  </si>
  <si>
    <t>LA CULTURAL TOURISM WEB PAGE DEVELOP &amp; TRANSIT PROMOTION</t>
  </si>
  <si>
    <t>8327</t>
  </si>
  <si>
    <t>PUBLIC INTERNET ACCESS TO ROADWAY CLOSURE</t>
  </si>
  <si>
    <t>8188</t>
  </si>
  <si>
    <t>HOLLYWOOD MEDIA DISTRICT - WAYFINDING SIGNS</t>
  </si>
  <si>
    <t>8331</t>
  </si>
  <si>
    <t>LONG BEACH  CRA</t>
  </si>
  <si>
    <t>LONG BEACH WAYFINDING/TRANSIT CONNECTION PROGRAM</t>
  </si>
  <si>
    <t>8109</t>
  </si>
  <si>
    <t>COUNTYWIDE TRANSPORTATION SYS AWARENESS &amp; SATISFACTION</t>
  </si>
  <si>
    <t>CMAQ/LTF</t>
  </si>
  <si>
    <t>6504</t>
  </si>
  <si>
    <t>RIDESHARE 2000/CLUB METRO</t>
  </si>
  <si>
    <t>6503</t>
  </si>
  <si>
    <t>TRANSPORTATION RESEARCH CENTER</t>
  </si>
  <si>
    <t>4995</t>
  </si>
  <si>
    <t>MTA ( SCAG)</t>
  </si>
  <si>
    <t>MTA CORE RIDESHARE AND EMPLOYER OUTREACH</t>
  </si>
  <si>
    <t>8315</t>
  </si>
  <si>
    <t>ELECTRIC BIKE AND SCOOTER DEMONSTRATION PROJECT</t>
  </si>
  <si>
    <t>CALL FOR PROJECTS - TRANSPORTATION DEMAND MANAGEMENT</t>
  </si>
  <si>
    <t>TOTAL OF PROJECTS IN FISCAL YEAR 04</t>
  </si>
  <si>
    <t xml:space="preserve"> </t>
  </si>
  <si>
    <t>6295</t>
  </si>
  <si>
    <t>GATEWAY CITIES TRAFFIC SIGNAL CORRIDORS PHASE III</t>
  </si>
  <si>
    <t>CALL FOR PROJECTS - SIGNAL SYNC</t>
  </si>
  <si>
    <t>ATTACHMENT A-1 -SORT BY FUND TYPE</t>
  </si>
  <si>
    <t>N/A</t>
  </si>
  <si>
    <t>LOS ANGELES COUNTY METROPOLITAN TRANSPORTATION AUTHORITY</t>
  </si>
  <si>
    <t>FY 2003-04 PROJECTS</t>
  </si>
  <si>
    <t>($000)</t>
  </si>
  <si>
    <t>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</si>
</sst>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sz val="6.5"/>
      <name val="MS Sans Serif"/>
      <family val="2"/>
    </font>
    <font>
      <sz val="8"/>
      <name val="Arial"/>
      <family val="2"/>
    </font>
    <font>
      <b/>
      <sz val="7"/>
      <name val="MS Sans Serif"/>
      <family val="2"/>
    </font>
    <font>
      <b/>
      <sz val="6.5"/>
      <name val="MS Sans Serif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7"/>
      <name val="Arial"/>
      <family val="2"/>
    </font>
    <font>
      <b/>
      <sz val="6.5"/>
      <name val="Arial"/>
      <family val="2"/>
    </font>
  </fonts>
  <fills count="3">
    <fill>
      <patternFill/>
    </fill>
    <fill>
      <patternFill patternType="gray125"/>
    </fill>
    <fill>
      <patternFill patternType="darkGrid"/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 quotePrefix="1">
      <alignment horizontal="center" wrapText="1"/>
    </xf>
    <xf numFmtId="0" fontId="6" fillId="0" borderId="2" xfId="0" applyFont="1" applyBorder="1" applyAlignment="1" quotePrefix="1">
      <alignment horizontal="center" wrapText="1"/>
    </xf>
    <xf numFmtId="0" fontId="6" fillId="0" borderId="2" xfId="0" applyFont="1" applyBorder="1" applyAlignment="1" quotePrefix="1">
      <alignment horizontal="left" wrapText="1"/>
    </xf>
    <xf numFmtId="0" fontId="6" fillId="0" borderId="2" xfId="0" applyFont="1" applyBorder="1" applyAlignment="1" quotePrefix="1">
      <alignment wrapText="1"/>
    </xf>
    <xf numFmtId="0" fontId="1" fillId="0" borderId="2" xfId="0" applyFont="1" applyBorder="1" applyAlignment="1" quotePrefix="1">
      <alignment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4" xfId="0" applyFont="1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8" fillId="0" borderId="5" xfId="0" applyFont="1" applyBorder="1" applyAlignment="1" quotePrefix="1">
      <alignment/>
    </xf>
    <xf numFmtId="0" fontId="0" fillId="0" borderId="5" xfId="0" applyBorder="1" applyAlignment="1">
      <alignment horizontal="center"/>
    </xf>
    <xf numFmtId="0" fontId="9" fillId="0" borderId="5" xfId="0" applyFont="1" applyBorder="1" applyAlignment="1" quotePrefix="1">
      <alignment/>
    </xf>
    <xf numFmtId="165" fontId="0" fillId="0" borderId="5" xfId="15" applyNumberFormat="1" applyBorder="1" applyAlignment="1">
      <alignment/>
    </xf>
    <xf numFmtId="165" fontId="0" fillId="0" borderId="5" xfId="15" applyNumberFormat="1" applyBorder="1" applyAlignment="1" quotePrefix="1">
      <alignment/>
    </xf>
    <xf numFmtId="165" fontId="9" fillId="0" borderId="6" xfId="15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9" fillId="0" borderId="8" xfId="0" applyFont="1" applyBorder="1" applyAlignment="1" quotePrefix="1">
      <alignment/>
    </xf>
    <xf numFmtId="165" fontId="0" fillId="0" borderId="8" xfId="15" applyNumberFormat="1" applyBorder="1" applyAlignment="1" quotePrefix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5" fontId="1" fillId="0" borderId="5" xfId="15" applyNumberFormat="1" applyFont="1" applyBorder="1" applyAlignment="1" quotePrefix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9" xfId="15" applyNumberFormat="1" applyFont="1" applyBorder="1" applyAlignment="1" quotePrefix="1">
      <alignment/>
    </xf>
    <xf numFmtId="0" fontId="9" fillId="0" borderId="2" xfId="0" applyFont="1" applyBorder="1" applyAlignment="1" quotePrefix="1">
      <alignment/>
    </xf>
    <xf numFmtId="165" fontId="0" fillId="0" borderId="2" xfId="15" applyNumberFormat="1" applyBorder="1" applyAlignment="1" quotePrefix="1">
      <alignment/>
    </xf>
    <xf numFmtId="0" fontId="9" fillId="0" borderId="10" xfId="0" applyFont="1" applyBorder="1" applyAlignment="1" quotePrefix="1">
      <alignment/>
    </xf>
    <xf numFmtId="165" fontId="0" fillId="0" borderId="10" xfId="15" applyNumberFormat="1" applyBorder="1" applyAlignment="1" quotePrefix="1">
      <alignment/>
    </xf>
    <xf numFmtId="0" fontId="7" fillId="0" borderId="5" xfId="0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8" fillId="0" borderId="8" xfId="0" applyFont="1" applyBorder="1" applyAlignment="1" quotePrefix="1">
      <alignment/>
    </xf>
    <xf numFmtId="0" fontId="0" fillId="0" borderId="8" xfId="0" applyBorder="1" applyAlignment="1">
      <alignment horizontal="center"/>
    </xf>
    <xf numFmtId="0" fontId="10" fillId="0" borderId="11" xfId="0" applyFont="1" applyBorder="1" applyAlignment="1" quotePrefix="1">
      <alignment horizontal="center" wrapText="1"/>
    </xf>
    <xf numFmtId="0" fontId="10" fillId="0" borderId="0" xfId="0" applyFont="1" applyBorder="1" applyAlignment="1" quotePrefix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2" xfId="0" applyFont="1" applyBorder="1" applyAlignment="1" quotePrefix="1">
      <alignment horizontal="center" wrapText="1"/>
    </xf>
    <xf numFmtId="164" fontId="10" fillId="0" borderId="13" xfId="0" applyNumberFormat="1" applyFont="1" applyBorder="1" applyAlignment="1">
      <alignment wrapText="1"/>
    </xf>
    <xf numFmtId="164" fontId="10" fillId="0" borderId="13" xfId="0" applyNumberFormat="1" applyFont="1" applyBorder="1" applyAlignment="1" quotePrefix="1">
      <alignment wrapText="1"/>
    </xf>
    <xf numFmtId="165" fontId="1" fillId="0" borderId="0" xfId="15" applyNumberFormat="1" applyFont="1" applyBorder="1" applyAlignment="1" quotePrefix="1">
      <alignment vertical="center"/>
    </xf>
    <xf numFmtId="164" fontId="10" fillId="0" borderId="14" xfId="0" applyNumberFormat="1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164" fontId="6" fillId="0" borderId="16" xfId="0" applyNumberFormat="1" applyFont="1" applyBorder="1" applyAlignment="1">
      <alignment wrapText="1"/>
    </xf>
    <xf numFmtId="0" fontId="0" fillId="0" borderId="16" xfId="0" applyBorder="1" applyAlignment="1">
      <alignment vertical="center"/>
    </xf>
    <xf numFmtId="164" fontId="6" fillId="0" borderId="18" xfId="0" applyNumberFormat="1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165" fontId="10" fillId="0" borderId="0" xfId="0" applyNumberFormat="1" applyFont="1" applyAlignment="1">
      <alignment wrapText="1"/>
    </xf>
    <xf numFmtId="0" fontId="1" fillId="0" borderId="5" xfId="0" applyFont="1" applyFill="1" applyBorder="1" applyAlignment="1" quotePrefix="1">
      <alignment horizontal="center"/>
    </xf>
    <xf numFmtId="0" fontId="11" fillId="0" borderId="5" xfId="0" applyFont="1" applyFill="1" applyBorder="1" applyAlignment="1" quotePrefix="1">
      <alignment/>
    </xf>
    <xf numFmtId="0" fontId="1" fillId="0" borderId="19" xfId="0" applyFont="1" applyFill="1" applyBorder="1" applyAlignment="1" quotePrefix="1">
      <alignment horizontal="center"/>
    </xf>
    <xf numFmtId="165" fontId="9" fillId="0" borderId="6" xfId="15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5" fontId="13" fillId="0" borderId="0" xfId="0" applyNumberFormat="1" applyFont="1" applyAlignment="1">
      <alignment wrapText="1"/>
    </xf>
    <xf numFmtId="0" fontId="6" fillId="0" borderId="21" xfId="0" applyFont="1" applyBorder="1" applyAlignment="1" quotePrefix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164" fontId="10" fillId="0" borderId="23" xfId="0" applyNumberFormat="1" applyFont="1" applyBorder="1" applyAlignment="1">
      <alignment wrapText="1"/>
    </xf>
    <xf numFmtId="164" fontId="6" fillId="0" borderId="24" xfId="0" applyNumberFormat="1" applyFont="1" applyBorder="1" applyAlignment="1">
      <alignment wrapText="1"/>
    </xf>
    <xf numFmtId="0" fontId="15" fillId="0" borderId="2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15" fillId="0" borderId="1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 quotePrefix="1">
      <alignment horizontal="center" wrapText="1"/>
    </xf>
    <xf numFmtId="0" fontId="15" fillId="0" borderId="2" xfId="0" applyFont="1" applyBorder="1" applyAlignment="1" quotePrefix="1">
      <alignment/>
    </xf>
    <xf numFmtId="0" fontId="15" fillId="0" borderId="3" xfId="0" applyFont="1" applyBorder="1" applyAlignment="1">
      <alignment horizontal="center"/>
    </xf>
    <xf numFmtId="0" fontId="10" fillId="0" borderId="4" xfId="0" applyFont="1" applyBorder="1" applyAlignment="1" quotePrefix="1">
      <alignment horizontal="center"/>
    </xf>
    <xf numFmtId="0" fontId="16" fillId="0" borderId="5" xfId="0" applyFont="1" applyBorder="1" applyAlignment="1" quotePrefix="1">
      <alignment horizontal="center"/>
    </xf>
    <xf numFmtId="0" fontId="17" fillId="0" borderId="5" xfId="0" applyFont="1" applyBorder="1" applyAlignment="1" quotePrefix="1">
      <alignment/>
    </xf>
    <xf numFmtId="0" fontId="16" fillId="0" borderId="5" xfId="0" applyFont="1" applyBorder="1" applyAlignment="1">
      <alignment horizontal="center"/>
    </xf>
    <xf numFmtId="0" fontId="18" fillId="0" borderId="5" xfId="0" applyFont="1" applyBorder="1" applyAlignment="1" quotePrefix="1">
      <alignment/>
    </xf>
    <xf numFmtId="165" fontId="16" fillId="0" borderId="5" xfId="15" applyNumberFormat="1" applyFont="1" applyBorder="1" applyAlignment="1">
      <alignment/>
    </xf>
    <xf numFmtId="165" fontId="16" fillId="0" borderId="5" xfId="15" applyNumberFormat="1" applyFont="1" applyBorder="1" applyAlignment="1" quotePrefix="1">
      <alignment/>
    </xf>
    <xf numFmtId="165" fontId="16" fillId="0" borderId="7" xfId="15" applyNumberFormat="1" applyFont="1" applyBorder="1" applyAlignment="1" quotePrefix="1">
      <alignment/>
    </xf>
    <xf numFmtId="165" fontId="18" fillId="0" borderId="27" xfId="15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8" fillId="0" borderId="8" xfId="0" applyFont="1" applyBorder="1" applyAlignment="1" quotePrefix="1">
      <alignment/>
    </xf>
    <xf numFmtId="165" fontId="16" fillId="0" borderId="28" xfId="15" applyNumberFormat="1" applyFont="1" applyBorder="1" applyAlignment="1" quotePrefix="1">
      <alignment/>
    </xf>
    <xf numFmtId="0" fontId="15" fillId="2" borderId="4" xfId="0" applyFont="1" applyFill="1" applyBorder="1" applyAlignment="1" quotePrefix="1">
      <alignment horizontal="center"/>
    </xf>
    <xf numFmtId="0" fontId="19" fillId="2" borderId="5" xfId="0" applyFont="1" applyFill="1" applyBorder="1" applyAlignment="1" quotePrefix="1">
      <alignment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5" fillId="2" borderId="19" xfId="0" applyFont="1" applyFill="1" applyBorder="1" applyAlignment="1" quotePrefix="1">
      <alignment horizontal="center"/>
    </xf>
    <xf numFmtId="165" fontId="15" fillId="0" borderId="5" xfId="15" applyNumberFormat="1" applyFont="1" applyBorder="1" applyAlignment="1" quotePrefix="1">
      <alignment/>
    </xf>
    <xf numFmtId="165" fontId="15" fillId="0" borderId="5" xfId="15" applyNumberFormat="1" applyFont="1" applyBorder="1" applyAlignment="1">
      <alignment/>
    </xf>
    <xf numFmtId="165" fontId="15" fillId="0" borderId="6" xfId="15" applyNumberFormat="1" applyFont="1" applyBorder="1" applyAlignment="1">
      <alignment/>
    </xf>
    <xf numFmtId="165" fontId="15" fillId="0" borderId="9" xfId="15" applyNumberFormat="1" applyFont="1" applyBorder="1" applyAlignment="1" quotePrefix="1">
      <alignment/>
    </xf>
    <xf numFmtId="165" fontId="18" fillId="2" borderId="27" xfId="15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8" fillId="0" borderId="2" xfId="0" applyFont="1" applyBorder="1" applyAlignment="1" quotePrefix="1">
      <alignment/>
    </xf>
    <xf numFmtId="165" fontId="16" fillId="0" borderId="3" xfId="15" applyNumberFormat="1" applyFont="1" applyBorder="1" applyAlignment="1" quotePrefix="1">
      <alignment/>
    </xf>
    <xf numFmtId="0" fontId="15" fillId="0" borderId="5" xfId="0" applyFont="1" applyBorder="1" applyAlignment="1" quotePrefix="1">
      <alignment horizontal="center"/>
    </xf>
    <xf numFmtId="0" fontId="15" fillId="0" borderId="6" xfId="0" applyFont="1" applyBorder="1" applyAlignment="1" quotePrefix="1">
      <alignment horizontal="center"/>
    </xf>
    <xf numFmtId="0" fontId="18" fillId="0" borderId="10" xfId="0" applyFont="1" applyBorder="1" applyAlignment="1" quotePrefix="1">
      <alignment/>
    </xf>
    <xf numFmtId="165" fontId="16" fillId="0" borderId="29" xfId="15" applyNumberFormat="1" applyFont="1" applyBorder="1" applyAlignment="1" quotePrefix="1">
      <alignment/>
    </xf>
    <xf numFmtId="165" fontId="15" fillId="0" borderId="6" xfId="15" applyNumberFormat="1" applyFont="1" applyBorder="1" applyAlignment="1" quotePrefix="1">
      <alignment/>
    </xf>
    <xf numFmtId="0" fontId="15" fillId="0" borderId="30" xfId="0" applyFont="1" applyBorder="1" applyAlignment="1">
      <alignment horizontal="center"/>
    </xf>
    <xf numFmtId="0" fontId="17" fillId="0" borderId="8" xfId="0" applyFont="1" applyBorder="1" applyAlignment="1" quotePrefix="1">
      <alignment/>
    </xf>
    <xf numFmtId="0" fontId="16" fillId="0" borderId="8" xfId="0" applyFont="1" applyBorder="1" applyAlignment="1">
      <alignment horizontal="center"/>
    </xf>
    <xf numFmtId="165" fontId="18" fillId="2" borderId="30" xfId="15" applyNumberFormat="1" applyFont="1" applyFill="1" applyBorder="1" applyAlignment="1">
      <alignment horizontal="center"/>
    </xf>
    <xf numFmtId="165" fontId="15" fillId="0" borderId="0" xfId="15" applyNumberFormat="1" applyFont="1" applyBorder="1" applyAlignment="1" quotePrefix="1">
      <alignment vertical="center"/>
    </xf>
    <xf numFmtId="0" fontId="16" fillId="0" borderId="16" xfId="0" applyFont="1" applyBorder="1" applyAlignment="1">
      <alignment vertical="center"/>
    </xf>
    <xf numFmtId="0" fontId="10" fillId="0" borderId="5" xfId="0" applyFont="1" applyBorder="1" applyAlignment="1" quotePrefix="1">
      <alignment horizontal="center"/>
    </xf>
    <xf numFmtId="0" fontId="6" fillId="2" borderId="5" xfId="0" applyFont="1" applyFill="1" applyBorder="1" applyAlignment="1" quotePrefix="1">
      <alignment horizontal="center"/>
    </xf>
    <xf numFmtId="0" fontId="10" fillId="0" borderId="8" xfId="0" applyFont="1" applyBorder="1" applyAlignment="1" quotePrefix="1">
      <alignment horizontal="center"/>
    </xf>
    <xf numFmtId="0" fontId="15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65" fontId="1" fillId="0" borderId="0" xfId="15" applyNumberFormat="1" applyFont="1" applyBorder="1" applyAlignment="1" quotePrefix="1">
      <alignment vertical="center"/>
    </xf>
    <xf numFmtId="0" fontId="0" fillId="0" borderId="16" xfId="0" applyBorder="1" applyAlignment="1">
      <alignment vertical="center"/>
    </xf>
    <xf numFmtId="0" fontId="4" fillId="0" borderId="3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center" wrapText="1"/>
    </xf>
    <xf numFmtId="49" fontId="15" fillId="0" borderId="18" xfId="0" applyNumberFormat="1" applyFont="1" applyBorder="1" applyAlignment="1">
      <alignment horizontal="center" wrapText="1"/>
    </xf>
    <xf numFmtId="164" fontId="15" fillId="0" borderId="22" xfId="15" applyNumberFormat="1" applyFont="1" applyBorder="1" applyAlignment="1" quotePrefix="1">
      <alignment vertical="center"/>
    </xf>
    <xf numFmtId="164" fontId="16" fillId="0" borderId="18" xfId="0" applyNumberFormat="1" applyFont="1" applyBorder="1" applyAlignment="1">
      <alignment vertical="center"/>
    </xf>
    <xf numFmtId="0" fontId="20" fillId="0" borderId="34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4" fillId="0" borderId="33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workbookViewId="0" topLeftCell="A1">
      <selection activeCell="Q26" sqref="Q26"/>
    </sheetView>
  </sheetViews>
  <sheetFormatPr defaultColWidth="9.140625" defaultRowHeight="12.75"/>
  <cols>
    <col min="1" max="1" width="6.28125" style="53" customWidth="1"/>
    <col min="2" max="2" width="6.8515625" style="53" customWidth="1"/>
    <col min="3" max="3" width="13.28125" style="54" customWidth="1"/>
    <col min="4" max="4" width="9.421875" style="54" hidden="1" customWidth="1"/>
    <col min="5" max="5" width="5.8515625" style="53" hidden="1" customWidth="1"/>
    <col min="6" max="6" width="49.28125" style="54" customWidth="1"/>
    <col min="7" max="7" width="5.8515625" style="53" customWidth="1"/>
    <col min="8" max="8" width="7.28125" style="54" hidden="1" customWidth="1"/>
    <col min="9" max="9" width="7.140625" style="54" hidden="1" customWidth="1"/>
    <col min="10" max="13" width="7.57421875" style="54" hidden="1" customWidth="1"/>
    <col min="14" max="14" width="4.8515625" style="54" hidden="1" customWidth="1"/>
    <col min="15" max="15" width="9.8515625" style="54" customWidth="1"/>
    <col min="16" max="16" width="9.421875" style="54" bestFit="1" customWidth="1"/>
    <col min="17" max="17" width="9.57421875" style="54" bestFit="1" customWidth="1"/>
    <col min="18" max="16384" width="9.421875" style="54" customWidth="1"/>
  </cols>
  <sheetData>
    <row r="1" spans="1:17" s="1" customFormat="1" ht="21" customHeight="1">
      <c r="A1" s="129" t="s">
        <v>191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</row>
    <row r="2" spans="1:17" s="1" customFormat="1" ht="21" customHeight="1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8" s="2" customFormat="1" ht="21" customHeight="1">
      <c r="A3" s="135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  <c r="R3" s="1"/>
    </row>
    <row r="4" spans="1:18" s="2" customFormat="1" ht="16.5" customHeight="1" thickBot="1">
      <c r="A4" s="132" t="s">
        <v>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  <c r="R4" s="1"/>
    </row>
    <row r="5" spans="1:17" s="10" customFormat="1" ht="24" customHeight="1">
      <c r="A5" s="3" t="s">
        <v>4</v>
      </c>
      <c r="B5" s="4" t="s">
        <v>5</v>
      </c>
      <c r="C5" s="5" t="s">
        <v>6</v>
      </c>
      <c r="D5" s="6" t="s">
        <v>7</v>
      </c>
      <c r="E5" s="4" t="s">
        <v>8</v>
      </c>
      <c r="F5" s="4" t="s">
        <v>9</v>
      </c>
      <c r="G5" s="4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8" t="s">
        <v>18</v>
      </c>
      <c r="P5" s="4" t="s">
        <v>19</v>
      </c>
      <c r="Q5" s="9" t="s">
        <v>20</v>
      </c>
    </row>
    <row r="6" spans="1:17" s="20" customFormat="1" ht="12.75">
      <c r="A6" s="11">
        <v>8</v>
      </c>
      <c r="B6" s="12" t="s">
        <v>178</v>
      </c>
      <c r="C6" s="13" t="s">
        <v>139</v>
      </c>
      <c r="D6" s="14"/>
      <c r="E6" s="14"/>
      <c r="F6" s="15" t="s">
        <v>179</v>
      </c>
      <c r="G6" s="12" t="s">
        <v>24</v>
      </c>
      <c r="H6" s="16"/>
      <c r="I6" s="16"/>
      <c r="J6" s="16"/>
      <c r="K6" s="16"/>
      <c r="L6" s="16"/>
      <c r="M6" s="16"/>
      <c r="N6" s="17">
        <v>225</v>
      </c>
      <c r="O6" s="17">
        <f>SUM(H6:N6)</f>
        <v>225</v>
      </c>
      <c r="P6" s="18" t="s">
        <v>17</v>
      </c>
      <c r="Q6" s="19" t="s">
        <v>154</v>
      </c>
    </row>
    <row r="7" spans="1:17" s="20" customFormat="1" ht="12.75">
      <c r="A7" s="11">
        <v>8</v>
      </c>
      <c r="B7" s="12" t="s">
        <v>180</v>
      </c>
      <c r="C7" s="13" t="s">
        <v>181</v>
      </c>
      <c r="D7" s="14"/>
      <c r="E7" s="14"/>
      <c r="F7" s="21" t="s">
        <v>182</v>
      </c>
      <c r="G7" s="12" t="s">
        <v>24</v>
      </c>
      <c r="H7" s="16"/>
      <c r="I7" s="16"/>
      <c r="J7" s="16"/>
      <c r="K7" s="17">
        <v>3260</v>
      </c>
      <c r="L7" s="16"/>
      <c r="M7" s="16"/>
      <c r="N7" s="16"/>
      <c r="O7" s="22">
        <f>SUM(H7:N7)</f>
        <v>3260</v>
      </c>
      <c r="P7" s="18" t="s">
        <v>15</v>
      </c>
      <c r="Q7" s="19">
        <v>1</v>
      </c>
    </row>
    <row r="8" spans="1:17" s="20" customFormat="1" ht="12.75">
      <c r="A8" s="11">
        <v>8</v>
      </c>
      <c r="B8" s="12" t="s">
        <v>173</v>
      </c>
      <c r="C8" s="13" t="s">
        <v>139</v>
      </c>
      <c r="D8" s="14"/>
      <c r="E8" s="14"/>
      <c r="F8" s="15" t="s">
        <v>174</v>
      </c>
      <c r="G8" s="12" t="s">
        <v>24</v>
      </c>
      <c r="H8" s="17">
        <v>33</v>
      </c>
      <c r="I8" s="16"/>
      <c r="J8" s="16"/>
      <c r="K8" s="16"/>
      <c r="L8" s="17">
        <v>258</v>
      </c>
      <c r="M8" s="16"/>
      <c r="N8" s="16"/>
      <c r="O8" s="17">
        <v>258</v>
      </c>
      <c r="P8" s="18" t="s">
        <v>15</v>
      </c>
      <c r="Q8" s="19">
        <v>1</v>
      </c>
    </row>
    <row r="9" spans="1:17" s="20" customFormat="1" ht="12.75">
      <c r="A9" s="11">
        <v>8</v>
      </c>
      <c r="B9" s="12" t="s">
        <v>173</v>
      </c>
      <c r="C9" s="13" t="s">
        <v>139</v>
      </c>
      <c r="D9" s="14"/>
      <c r="E9" s="14"/>
      <c r="F9" s="15" t="s">
        <v>174</v>
      </c>
      <c r="G9" s="12" t="s">
        <v>24</v>
      </c>
      <c r="H9" s="17">
        <v>33</v>
      </c>
      <c r="I9" s="16"/>
      <c r="J9" s="16"/>
      <c r="K9" s="16"/>
      <c r="L9" s="17">
        <v>258</v>
      </c>
      <c r="M9" s="16"/>
      <c r="N9" s="16"/>
      <c r="O9" s="17">
        <v>33</v>
      </c>
      <c r="P9" s="18" t="s">
        <v>11</v>
      </c>
      <c r="Q9" s="19">
        <v>1</v>
      </c>
    </row>
    <row r="10" spans="1:17" s="20" customFormat="1" ht="12.75">
      <c r="A10" s="11">
        <v>6</v>
      </c>
      <c r="B10" s="12" t="s">
        <v>141</v>
      </c>
      <c r="C10" s="13" t="s">
        <v>139</v>
      </c>
      <c r="D10" s="14"/>
      <c r="E10" s="14"/>
      <c r="F10" s="15" t="s">
        <v>142</v>
      </c>
      <c r="G10" s="12" t="s">
        <v>24</v>
      </c>
      <c r="H10" s="16"/>
      <c r="I10" s="16"/>
      <c r="J10" s="17">
        <v>194</v>
      </c>
      <c r="K10" s="16"/>
      <c r="L10" s="16"/>
      <c r="M10" s="16"/>
      <c r="N10" s="16"/>
      <c r="O10" s="17">
        <f>SUM(H10:N10)</f>
        <v>194</v>
      </c>
      <c r="P10" s="18" t="s">
        <v>13</v>
      </c>
      <c r="Q10" s="19">
        <v>2</v>
      </c>
    </row>
    <row r="11" spans="1:17" s="20" customFormat="1" ht="12.75">
      <c r="A11" s="11">
        <v>6</v>
      </c>
      <c r="B11" s="12" t="s">
        <v>143</v>
      </c>
      <c r="C11" s="13" t="s">
        <v>139</v>
      </c>
      <c r="D11" s="14"/>
      <c r="E11" s="14"/>
      <c r="F11" s="15" t="s">
        <v>144</v>
      </c>
      <c r="G11" s="12" t="s">
        <v>24</v>
      </c>
      <c r="H11" s="16"/>
      <c r="I11" s="16"/>
      <c r="J11" s="17">
        <v>214</v>
      </c>
      <c r="K11" s="16"/>
      <c r="L11" s="16"/>
      <c r="M11" s="16"/>
      <c r="N11" s="16"/>
      <c r="O11" s="17">
        <f>SUM(H11:N11)</f>
        <v>214</v>
      </c>
      <c r="P11" s="18" t="s">
        <v>13</v>
      </c>
      <c r="Q11" s="19">
        <v>2</v>
      </c>
    </row>
    <row r="12" spans="1:17" s="20" customFormat="1" ht="12.75">
      <c r="A12" s="11">
        <v>8</v>
      </c>
      <c r="B12" s="12" t="s">
        <v>176</v>
      </c>
      <c r="C12" s="13" t="s">
        <v>139</v>
      </c>
      <c r="D12" s="14"/>
      <c r="E12" s="14"/>
      <c r="F12" s="15" t="s">
        <v>177</v>
      </c>
      <c r="G12" s="12" t="s">
        <v>24</v>
      </c>
      <c r="H12" s="16"/>
      <c r="I12" s="16"/>
      <c r="J12" s="17">
        <v>850</v>
      </c>
      <c r="K12" s="16"/>
      <c r="L12" s="16"/>
      <c r="M12" s="16"/>
      <c r="N12" s="16"/>
      <c r="O12" s="17">
        <f>SUM(H12:N12)</f>
        <v>850</v>
      </c>
      <c r="P12" s="18" t="s">
        <v>13</v>
      </c>
      <c r="Q12" s="19">
        <v>1</v>
      </c>
    </row>
    <row r="13" spans="1:17" s="20" customFormat="1" ht="12.75">
      <c r="A13" s="11">
        <v>6</v>
      </c>
      <c r="B13" s="12" t="s">
        <v>138</v>
      </c>
      <c r="C13" s="13" t="s">
        <v>139</v>
      </c>
      <c r="D13" s="14"/>
      <c r="E13" s="14"/>
      <c r="F13" s="21" t="s">
        <v>140</v>
      </c>
      <c r="G13" s="12" t="s">
        <v>24</v>
      </c>
      <c r="H13" s="16"/>
      <c r="I13" s="16"/>
      <c r="J13" s="17">
        <v>1000</v>
      </c>
      <c r="K13" s="16"/>
      <c r="L13" s="16"/>
      <c r="M13" s="16"/>
      <c r="N13" s="16"/>
      <c r="O13" s="17">
        <f>SUM(H13:N13)</f>
        <v>1000</v>
      </c>
      <c r="P13" s="18" t="s">
        <v>13</v>
      </c>
      <c r="Q13" s="19">
        <v>1</v>
      </c>
    </row>
    <row r="14" spans="1:17" s="20" customFormat="1" ht="12.75">
      <c r="A14" s="11">
        <v>6</v>
      </c>
      <c r="B14" s="12" t="s">
        <v>145</v>
      </c>
      <c r="C14" s="13" t="s">
        <v>139</v>
      </c>
      <c r="D14" s="14"/>
      <c r="E14" s="14"/>
      <c r="F14" s="21" t="s">
        <v>146</v>
      </c>
      <c r="G14" s="12" t="s">
        <v>24</v>
      </c>
      <c r="H14" s="16"/>
      <c r="I14" s="16"/>
      <c r="J14" s="17">
        <v>1470</v>
      </c>
      <c r="K14" s="16"/>
      <c r="L14" s="16"/>
      <c r="M14" s="16"/>
      <c r="N14" s="16"/>
      <c r="O14" s="17">
        <f>SUM(H14:N14)</f>
        <v>1470</v>
      </c>
      <c r="P14" s="18" t="s">
        <v>13</v>
      </c>
      <c r="Q14" s="19">
        <v>3</v>
      </c>
    </row>
    <row r="15" ht="15" thickBot="1"/>
    <row r="16" spans="1:18" s="10" customFormat="1" ht="13.5" thickBot="1">
      <c r="A16" s="57"/>
      <c r="B16" s="57"/>
      <c r="C16" s="58"/>
      <c r="D16" s="23"/>
      <c r="E16" s="24"/>
      <c r="F16" s="25" t="s">
        <v>139</v>
      </c>
      <c r="G16" s="59"/>
      <c r="H16" s="26"/>
      <c r="I16" s="27"/>
      <c r="J16" s="27"/>
      <c r="K16" s="27"/>
      <c r="L16" s="27"/>
      <c r="M16" s="27"/>
      <c r="N16" s="28"/>
      <c r="O16" s="29">
        <f>SUM(O6:O14)</f>
        <v>7504</v>
      </c>
      <c r="P16" s="60"/>
      <c r="Q16" s="61"/>
      <c r="R16" s="55" t="s">
        <v>187</v>
      </c>
    </row>
    <row r="23" spans="1:17" s="20" customFormat="1" ht="12.75">
      <c r="A23" s="39"/>
      <c r="B23" s="40"/>
      <c r="C23" s="40"/>
      <c r="D23" s="41"/>
      <c r="E23" s="41"/>
      <c r="F23" s="125" t="s">
        <v>186</v>
      </c>
      <c r="G23" s="42"/>
      <c r="H23" s="43"/>
      <c r="I23" s="43"/>
      <c r="J23" s="44"/>
      <c r="K23" s="43"/>
      <c r="L23" s="43"/>
      <c r="M23" s="43"/>
      <c r="N23" s="43"/>
      <c r="O23" s="127">
        <v>194010</v>
      </c>
      <c r="P23" s="45"/>
      <c r="Q23" s="46"/>
    </row>
    <row r="24" spans="1:18" s="10" customFormat="1" ht="15" customHeight="1" thickBot="1">
      <c r="A24" s="47"/>
      <c r="B24" s="48"/>
      <c r="C24" s="48"/>
      <c r="D24" s="48"/>
      <c r="E24" s="48"/>
      <c r="F24" s="126"/>
      <c r="G24" s="49"/>
      <c r="H24" s="50"/>
      <c r="I24" s="50"/>
      <c r="J24" s="50"/>
      <c r="K24" s="50"/>
      <c r="L24" s="50"/>
      <c r="M24" s="50"/>
      <c r="N24" s="50"/>
      <c r="O24" s="128"/>
      <c r="P24" s="51"/>
      <c r="Q24" s="52"/>
      <c r="R24" s="55" t="s">
        <v>187</v>
      </c>
    </row>
    <row r="25" spans="15:17" ht="14.25">
      <c r="O25" s="62">
        <f>O23-O16</f>
        <v>186506</v>
      </c>
      <c r="Q25" s="62">
        <f>SUM(O23-O16)</f>
        <v>186506</v>
      </c>
    </row>
    <row r="27" ht="15" thickBot="1"/>
    <row r="28" spans="1:18" s="10" customFormat="1" ht="13.5" thickBot="1">
      <c r="A28" s="57"/>
      <c r="B28" s="57"/>
      <c r="C28" s="58"/>
      <c r="D28" s="23"/>
      <c r="E28" s="24"/>
      <c r="F28" s="25" t="s">
        <v>11</v>
      </c>
      <c r="G28" s="59"/>
      <c r="H28" s="26"/>
      <c r="I28" s="27"/>
      <c r="J28" s="27"/>
      <c r="K28" s="27"/>
      <c r="L28" s="27"/>
      <c r="M28" s="27"/>
      <c r="N28" s="28"/>
      <c r="O28" s="29">
        <f>SUM(O16:O19)</f>
        <v>7504</v>
      </c>
      <c r="P28" s="60"/>
      <c r="Q28" s="61"/>
      <c r="R28" s="55" t="s">
        <v>187</v>
      </c>
    </row>
    <row r="29" spans="1:18" s="10" customFormat="1" ht="13.5" thickBot="1">
      <c r="A29" s="57"/>
      <c r="B29" s="57"/>
      <c r="C29" s="58"/>
      <c r="D29" s="23"/>
      <c r="E29" s="24"/>
      <c r="F29" s="25" t="s">
        <v>12</v>
      </c>
      <c r="G29" s="59"/>
      <c r="H29" s="26"/>
      <c r="I29" s="27"/>
      <c r="J29" s="27"/>
      <c r="K29" s="27"/>
      <c r="L29" s="27"/>
      <c r="M29" s="27"/>
      <c r="N29" s="28"/>
      <c r="O29" s="29">
        <f>SUM(O19:O28)</f>
        <v>388020</v>
      </c>
      <c r="P29" s="60"/>
      <c r="Q29" s="61"/>
      <c r="R29" s="55" t="s">
        <v>187</v>
      </c>
    </row>
    <row r="30" spans="1:18" s="10" customFormat="1" ht="13.5" thickBot="1">
      <c r="A30" s="57"/>
      <c r="B30" s="57"/>
      <c r="C30" s="58"/>
      <c r="D30" s="23"/>
      <c r="E30" s="24"/>
      <c r="F30" s="25" t="s">
        <v>13</v>
      </c>
      <c r="G30" s="59"/>
      <c r="H30" s="26"/>
      <c r="I30" s="27"/>
      <c r="J30" s="27"/>
      <c r="K30" s="27"/>
      <c r="L30" s="27"/>
      <c r="M30" s="27"/>
      <c r="N30" s="28"/>
      <c r="O30" s="29">
        <f>SUM(O6:O29)</f>
        <v>791048</v>
      </c>
      <c r="P30" s="60"/>
      <c r="Q30" s="61"/>
      <c r="R30" s="55" t="s">
        <v>187</v>
      </c>
    </row>
  </sheetData>
  <mergeCells count="6">
    <mergeCell ref="F23:F24"/>
    <mergeCell ref="O23:O24"/>
    <mergeCell ref="A1:Q1"/>
    <mergeCell ref="A4:Q4"/>
    <mergeCell ref="A2:Q2"/>
    <mergeCell ref="A3:Q3"/>
  </mergeCells>
  <printOptions horizontalCentered="1"/>
  <pageMargins left="0.1" right="0.1" top="0.52" bottom="0.51" header="0.24" footer="0.22"/>
  <pageSetup horizontalDpi="1200" verticalDpi="1200" orientation="portrait" scale="95" r:id="rId1"/>
  <headerFooter alignWithMargins="0">
    <oddHeader xml:space="preserve">&amp;C&amp;"Arial Black,Regular" DRAFT </oddHeader>
    <oddFooter>&amp;L&amp;"Arial,Regular"&amp;8Prepared by Countywide Planning and Development&amp;C&amp;"Arial,Regular"&amp;8&amp;P of &amp;N&amp;R&amp;"Arial,Regular"&amp;8&amp;D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9"/>
  <sheetViews>
    <sheetView showGridLines="0" workbookViewId="0" topLeftCell="A69">
      <selection activeCell="O90" sqref="O90"/>
    </sheetView>
  </sheetViews>
  <sheetFormatPr defaultColWidth="9.140625" defaultRowHeight="12.75"/>
  <cols>
    <col min="1" max="1" width="6.28125" style="53" customWidth="1"/>
    <col min="2" max="2" width="6.8515625" style="53" customWidth="1"/>
    <col min="3" max="3" width="13.28125" style="54" customWidth="1"/>
    <col min="4" max="4" width="9.421875" style="54" hidden="1" customWidth="1"/>
    <col min="5" max="5" width="5.8515625" style="53" hidden="1" customWidth="1"/>
    <col min="6" max="6" width="49.28125" style="54" customWidth="1"/>
    <col min="7" max="7" width="5.8515625" style="53" customWidth="1"/>
    <col min="8" max="8" width="7.28125" style="54" hidden="1" customWidth="1"/>
    <col min="9" max="9" width="7.140625" style="54" hidden="1" customWidth="1"/>
    <col min="10" max="13" width="7.57421875" style="54" hidden="1" customWidth="1"/>
    <col min="14" max="14" width="4.8515625" style="54" hidden="1" customWidth="1"/>
    <col min="15" max="15" width="9.8515625" style="54" customWidth="1"/>
    <col min="16" max="16" width="9.421875" style="54" bestFit="1" customWidth="1"/>
    <col min="17" max="17" width="8.28125" style="54" bestFit="1" customWidth="1"/>
    <col min="18" max="16384" width="9.421875" style="54" customWidth="1"/>
  </cols>
  <sheetData>
    <row r="1" spans="1:17" s="1" customFormat="1" ht="21" customHeight="1">
      <c r="A1" s="129" t="s">
        <v>191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</row>
    <row r="2" spans="1:17" s="1" customFormat="1" ht="21" customHeight="1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8" s="2" customFormat="1" ht="21" customHeight="1">
      <c r="A3" s="135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  <c r="R3" s="1"/>
    </row>
    <row r="4" spans="1:18" s="2" customFormat="1" ht="16.5" customHeight="1" thickBot="1">
      <c r="A4" s="132" t="s">
        <v>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  <c r="R4" s="1"/>
    </row>
    <row r="5" spans="1:17" s="10" customFormat="1" ht="24" customHeight="1">
      <c r="A5" s="3" t="s">
        <v>4</v>
      </c>
      <c r="B5" s="4" t="s">
        <v>5</v>
      </c>
      <c r="C5" s="5" t="s">
        <v>6</v>
      </c>
      <c r="D5" s="6" t="s">
        <v>7</v>
      </c>
      <c r="E5" s="4" t="s">
        <v>8</v>
      </c>
      <c r="F5" s="4" t="s">
        <v>9</v>
      </c>
      <c r="G5" s="4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8" t="s">
        <v>18</v>
      </c>
      <c r="P5" s="4" t="s">
        <v>19</v>
      </c>
      <c r="Q5" s="9" t="s">
        <v>20</v>
      </c>
    </row>
    <row r="6" spans="1:17" s="20" customFormat="1" ht="12.75">
      <c r="A6" s="11">
        <v>8</v>
      </c>
      <c r="B6" s="12" t="s">
        <v>159</v>
      </c>
      <c r="C6" s="13" t="s">
        <v>160</v>
      </c>
      <c r="D6" s="14"/>
      <c r="E6" s="14"/>
      <c r="F6" s="15" t="s">
        <v>161</v>
      </c>
      <c r="G6" s="12" t="s">
        <v>24</v>
      </c>
      <c r="H6" s="16"/>
      <c r="I6" s="16"/>
      <c r="J6" s="16"/>
      <c r="K6" s="16"/>
      <c r="L6" s="17">
        <v>137</v>
      </c>
      <c r="M6" s="16"/>
      <c r="N6" s="16"/>
      <c r="O6" s="17">
        <f>SUM(H6:N6)</f>
        <v>137</v>
      </c>
      <c r="P6" s="18" t="s">
        <v>15</v>
      </c>
      <c r="Q6" s="19">
        <v>2</v>
      </c>
    </row>
    <row r="7" spans="1:17" s="20" customFormat="1" ht="12.75">
      <c r="A7" s="11">
        <v>3</v>
      </c>
      <c r="B7" s="12" t="s">
        <v>55</v>
      </c>
      <c r="C7" s="13" t="s">
        <v>56</v>
      </c>
      <c r="D7" s="14"/>
      <c r="E7" s="14"/>
      <c r="F7" s="15" t="s">
        <v>57</v>
      </c>
      <c r="G7" s="12" t="s">
        <v>24</v>
      </c>
      <c r="H7" s="16"/>
      <c r="I7" s="16"/>
      <c r="J7" s="16"/>
      <c r="K7" s="16"/>
      <c r="L7" s="17">
        <v>1617</v>
      </c>
      <c r="M7" s="16"/>
      <c r="N7" s="16"/>
      <c r="O7" s="17">
        <f>SUM(H7:N7)</f>
        <v>1617</v>
      </c>
      <c r="P7" s="18" t="s">
        <v>15</v>
      </c>
      <c r="Q7" s="19">
        <v>2</v>
      </c>
    </row>
    <row r="8" spans="1:17" s="20" customFormat="1" ht="12.75">
      <c r="A8" s="11">
        <v>8</v>
      </c>
      <c r="B8" s="12" t="s">
        <v>180</v>
      </c>
      <c r="C8" s="13" t="s">
        <v>181</v>
      </c>
      <c r="D8" s="14"/>
      <c r="E8" s="14"/>
      <c r="F8" s="21" t="s">
        <v>182</v>
      </c>
      <c r="G8" s="12" t="s">
        <v>24</v>
      </c>
      <c r="H8" s="16"/>
      <c r="I8" s="16"/>
      <c r="J8" s="16"/>
      <c r="K8" s="17">
        <v>3260</v>
      </c>
      <c r="L8" s="16"/>
      <c r="M8" s="16"/>
      <c r="N8" s="16"/>
      <c r="O8" s="22">
        <f>SUM(H8:N8)</f>
        <v>3260</v>
      </c>
      <c r="P8" s="18" t="s">
        <v>15</v>
      </c>
      <c r="Q8" s="19">
        <v>1</v>
      </c>
    </row>
    <row r="9" spans="1:17" s="20" customFormat="1" ht="12.75">
      <c r="A9" s="11">
        <v>3</v>
      </c>
      <c r="B9" s="12" t="s">
        <v>98</v>
      </c>
      <c r="C9" s="13" t="s">
        <v>99</v>
      </c>
      <c r="D9" s="14"/>
      <c r="E9" s="14"/>
      <c r="F9" s="15" t="s">
        <v>100</v>
      </c>
      <c r="G9" s="12" t="s">
        <v>24</v>
      </c>
      <c r="H9" s="16"/>
      <c r="I9" s="16"/>
      <c r="J9" s="16"/>
      <c r="K9" s="16"/>
      <c r="L9" s="17">
        <v>291</v>
      </c>
      <c r="M9" s="16"/>
      <c r="N9" s="16"/>
      <c r="O9" s="17">
        <f aca="true" t="shared" si="0" ref="O9:O16">SUM(H9:N9)</f>
        <v>291</v>
      </c>
      <c r="P9" s="18" t="s">
        <v>15</v>
      </c>
      <c r="Q9" s="19">
        <v>2</v>
      </c>
    </row>
    <row r="10" spans="1:18" s="20" customFormat="1" ht="12.75">
      <c r="A10" s="11">
        <v>3</v>
      </c>
      <c r="B10" s="12" t="s">
        <v>101</v>
      </c>
      <c r="C10" s="13" t="s">
        <v>102</v>
      </c>
      <c r="D10" s="14"/>
      <c r="E10" s="14"/>
      <c r="F10" s="30" t="s">
        <v>103</v>
      </c>
      <c r="G10" s="12" t="s">
        <v>24</v>
      </c>
      <c r="H10" s="16"/>
      <c r="I10" s="16"/>
      <c r="J10" s="16"/>
      <c r="K10" s="16"/>
      <c r="L10" s="17">
        <v>1493</v>
      </c>
      <c r="M10" s="16"/>
      <c r="N10" s="16"/>
      <c r="O10" s="31">
        <f t="shared" si="0"/>
        <v>1493</v>
      </c>
      <c r="P10" s="18" t="s">
        <v>15</v>
      </c>
      <c r="Q10" s="19">
        <v>2</v>
      </c>
      <c r="R10" s="56" t="s">
        <v>187</v>
      </c>
    </row>
    <row r="11" spans="1:17" s="20" customFormat="1" ht="13.5" thickBot="1">
      <c r="A11" s="11">
        <v>8</v>
      </c>
      <c r="B11" s="12" t="s">
        <v>173</v>
      </c>
      <c r="C11" s="13" t="s">
        <v>139</v>
      </c>
      <c r="D11" s="14"/>
      <c r="E11" s="14"/>
      <c r="F11" s="15" t="s">
        <v>174</v>
      </c>
      <c r="G11" s="12" t="s">
        <v>24</v>
      </c>
      <c r="H11" s="17">
        <v>33</v>
      </c>
      <c r="I11" s="16"/>
      <c r="J11" s="16"/>
      <c r="K11" s="16"/>
      <c r="L11" s="17">
        <v>258</v>
      </c>
      <c r="M11" s="16"/>
      <c r="N11" s="16"/>
      <c r="O11" s="17">
        <v>258</v>
      </c>
      <c r="P11" s="18" t="s">
        <v>15</v>
      </c>
      <c r="Q11" s="19">
        <v>1</v>
      </c>
    </row>
    <row r="12" spans="1:18" s="10" customFormat="1" ht="13.5" thickBot="1">
      <c r="A12" s="57"/>
      <c r="B12" s="57"/>
      <c r="C12" s="58"/>
      <c r="D12" s="23"/>
      <c r="E12" s="24"/>
      <c r="F12" s="25" t="s">
        <v>15</v>
      </c>
      <c r="G12" s="59"/>
      <c r="H12" s="26"/>
      <c r="I12" s="27"/>
      <c r="J12" s="27"/>
      <c r="K12" s="27"/>
      <c r="L12" s="27"/>
      <c r="M12" s="27"/>
      <c r="N12" s="28"/>
      <c r="O12" s="29">
        <f>SUM(O6:O11)</f>
        <v>7056</v>
      </c>
      <c r="P12" s="60"/>
      <c r="Q12" s="61"/>
      <c r="R12" s="55" t="s">
        <v>187</v>
      </c>
    </row>
    <row r="13" spans="1:17" s="20" customFormat="1" ht="12.75">
      <c r="A13" s="11">
        <v>8</v>
      </c>
      <c r="B13" s="12" t="s">
        <v>173</v>
      </c>
      <c r="C13" s="13" t="s">
        <v>139</v>
      </c>
      <c r="D13" s="14"/>
      <c r="E13" s="14"/>
      <c r="F13" s="15" t="s">
        <v>174</v>
      </c>
      <c r="G13" s="12" t="s">
        <v>24</v>
      </c>
      <c r="H13" s="17">
        <v>33</v>
      </c>
      <c r="I13" s="16"/>
      <c r="J13" s="16"/>
      <c r="K13" s="16"/>
      <c r="L13" s="17">
        <v>258</v>
      </c>
      <c r="M13" s="16"/>
      <c r="N13" s="16"/>
      <c r="O13" s="17">
        <v>33</v>
      </c>
      <c r="P13" s="18" t="s">
        <v>11</v>
      </c>
      <c r="Q13" s="19">
        <v>1</v>
      </c>
    </row>
    <row r="14" spans="1:17" s="20" customFormat="1" ht="12.75">
      <c r="A14" s="11">
        <v>8</v>
      </c>
      <c r="B14" s="12" t="s">
        <v>164</v>
      </c>
      <c r="C14" s="13" t="s">
        <v>59</v>
      </c>
      <c r="D14" s="14"/>
      <c r="E14" s="14"/>
      <c r="F14" s="15" t="s">
        <v>165</v>
      </c>
      <c r="G14" s="12" t="s">
        <v>24</v>
      </c>
      <c r="H14" s="17">
        <v>177</v>
      </c>
      <c r="I14" s="16"/>
      <c r="J14" s="16"/>
      <c r="K14" s="16"/>
      <c r="L14" s="16"/>
      <c r="M14" s="16"/>
      <c r="N14" s="16"/>
      <c r="O14" s="17">
        <f t="shared" si="0"/>
        <v>177</v>
      </c>
      <c r="P14" s="18" t="s">
        <v>11</v>
      </c>
      <c r="Q14" s="19">
        <v>1</v>
      </c>
    </row>
    <row r="15" spans="1:17" s="20" customFormat="1" ht="12.75">
      <c r="A15" s="11">
        <v>3</v>
      </c>
      <c r="B15" s="12" t="s">
        <v>93</v>
      </c>
      <c r="C15" s="13" t="s">
        <v>59</v>
      </c>
      <c r="D15" s="14"/>
      <c r="E15" s="14"/>
      <c r="F15" s="15" t="s">
        <v>94</v>
      </c>
      <c r="G15" s="12" t="s">
        <v>24</v>
      </c>
      <c r="H15" s="17">
        <v>185</v>
      </c>
      <c r="I15" s="16"/>
      <c r="J15" s="16"/>
      <c r="K15" s="16"/>
      <c r="L15" s="16"/>
      <c r="M15" s="16"/>
      <c r="N15" s="16"/>
      <c r="O15" s="17">
        <f t="shared" si="0"/>
        <v>185</v>
      </c>
      <c r="P15" s="18" t="s">
        <v>11</v>
      </c>
      <c r="Q15" s="19">
        <v>3</v>
      </c>
    </row>
    <row r="16" spans="1:17" s="20" customFormat="1" ht="12.75">
      <c r="A16" s="11">
        <v>8</v>
      </c>
      <c r="B16" s="12" t="s">
        <v>166</v>
      </c>
      <c r="C16" s="13" t="s">
        <v>59</v>
      </c>
      <c r="D16" s="14"/>
      <c r="E16" s="14"/>
      <c r="F16" s="15" t="s">
        <v>167</v>
      </c>
      <c r="G16" s="12" t="s">
        <v>24</v>
      </c>
      <c r="H16" s="17">
        <v>310</v>
      </c>
      <c r="I16" s="16"/>
      <c r="J16" s="16"/>
      <c r="K16" s="16"/>
      <c r="L16" s="16"/>
      <c r="M16" s="16"/>
      <c r="N16" s="16"/>
      <c r="O16" s="17">
        <f t="shared" si="0"/>
        <v>310</v>
      </c>
      <c r="P16" s="18" t="s">
        <v>11</v>
      </c>
      <c r="Q16" s="19">
        <v>3</v>
      </c>
    </row>
    <row r="17" spans="1:17" s="20" customFormat="1" ht="12.75">
      <c r="A17" s="11">
        <v>8</v>
      </c>
      <c r="B17" s="12" t="s">
        <v>170</v>
      </c>
      <c r="C17" s="13" t="s">
        <v>171</v>
      </c>
      <c r="D17" s="14"/>
      <c r="E17" s="14"/>
      <c r="F17" s="32" t="s">
        <v>172</v>
      </c>
      <c r="G17" s="12" t="s">
        <v>24</v>
      </c>
      <c r="H17" s="17">
        <v>16</v>
      </c>
      <c r="I17" s="16"/>
      <c r="J17" s="16"/>
      <c r="K17" s="16"/>
      <c r="L17" s="16"/>
      <c r="M17" s="16"/>
      <c r="N17" s="16"/>
      <c r="O17" s="33">
        <f>SUM(H17:N17)</f>
        <v>16</v>
      </c>
      <c r="P17" s="18" t="s">
        <v>11</v>
      </c>
      <c r="Q17" s="19">
        <v>3</v>
      </c>
    </row>
    <row r="18" spans="1:17" s="20" customFormat="1" ht="12.75">
      <c r="A18" s="11">
        <v>8</v>
      </c>
      <c r="B18" s="12" t="s">
        <v>183</v>
      </c>
      <c r="C18" s="13" t="s">
        <v>22</v>
      </c>
      <c r="D18" s="14"/>
      <c r="E18" s="14"/>
      <c r="F18" s="15" t="s">
        <v>184</v>
      </c>
      <c r="G18" s="12" t="s">
        <v>24</v>
      </c>
      <c r="H18" s="17">
        <v>200</v>
      </c>
      <c r="I18" s="16"/>
      <c r="J18" s="16"/>
      <c r="K18" s="16"/>
      <c r="L18" s="16"/>
      <c r="M18" s="16"/>
      <c r="N18" s="16"/>
      <c r="O18" s="17">
        <f>SUM(H18:N18)</f>
        <v>200</v>
      </c>
      <c r="P18" s="18" t="s">
        <v>11</v>
      </c>
      <c r="Q18" s="19">
        <v>1</v>
      </c>
    </row>
    <row r="19" spans="1:17" s="20" customFormat="1" ht="13.5" thickBot="1">
      <c r="A19" s="11">
        <v>7</v>
      </c>
      <c r="B19" s="12" t="s">
        <v>155</v>
      </c>
      <c r="C19" s="13" t="s">
        <v>156</v>
      </c>
      <c r="D19" s="14"/>
      <c r="E19" s="14"/>
      <c r="F19" s="15" t="s">
        <v>157</v>
      </c>
      <c r="G19" s="12" t="s">
        <v>24</v>
      </c>
      <c r="H19" s="17">
        <v>1914</v>
      </c>
      <c r="I19" s="16"/>
      <c r="J19" s="16"/>
      <c r="K19" s="16"/>
      <c r="L19" s="16"/>
      <c r="M19" s="16"/>
      <c r="N19" s="16"/>
      <c r="O19" s="17">
        <f>SUM(H19:N19)</f>
        <v>1914</v>
      </c>
      <c r="P19" s="18" t="s">
        <v>11</v>
      </c>
      <c r="Q19" s="19">
        <v>1</v>
      </c>
    </row>
    <row r="20" spans="1:18" s="10" customFormat="1" ht="13.5" thickBot="1">
      <c r="A20" s="57"/>
      <c r="B20" s="57"/>
      <c r="C20" s="58"/>
      <c r="D20" s="23"/>
      <c r="E20" s="24"/>
      <c r="F20" s="25" t="s">
        <v>11</v>
      </c>
      <c r="G20" s="59"/>
      <c r="H20" s="26"/>
      <c r="I20" s="27"/>
      <c r="J20" s="27"/>
      <c r="K20" s="27"/>
      <c r="L20" s="27"/>
      <c r="M20" s="27"/>
      <c r="N20" s="28"/>
      <c r="O20" s="29">
        <f>SUM(O13:O19)</f>
        <v>2835</v>
      </c>
      <c r="P20" s="60"/>
      <c r="Q20" s="61"/>
      <c r="R20" s="55" t="s">
        <v>187</v>
      </c>
    </row>
    <row r="21" spans="1:17" s="20" customFormat="1" ht="12.75">
      <c r="A21" s="11">
        <v>3</v>
      </c>
      <c r="B21" s="12" t="s">
        <v>95</v>
      </c>
      <c r="C21" s="13" t="s">
        <v>96</v>
      </c>
      <c r="D21" s="14"/>
      <c r="E21" s="14"/>
      <c r="F21" s="15" t="s">
        <v>97</v>
      </c>
      <c r="G21" s="12" t="s">
        <v>24</v>
      </c>
      <c r="H21" s="16"/>
      <c r="I21" s="17">
        <v>667</v>
      </c>
      <c r="J21" s="16"/>
      <c r="K21" s="16"/>
      <c r="L21" s="16"/>
      <c r="M21" s="16"/>
      <c r="N21" s="16"/>
      <c r="O21" s="17">
        <f>SUM(H21:N21)</f>
        <v>667</v>
      </c>
      <c r="P21" s="18" t="s">
        <v>12</v>
      </c>
      <c r="Q21" s="19">
        <v>3</v>
      </c>
    </row>
    <row r="22" spans="1:17" s="20" customFormat="1" ht="13.5" thickBot="1">
      <c r="A22" s="11">
        <v>3</v>
      </c>
      <c r="B22" s="12" t="s">
        <v>21</v>
      </c>
      <c r="C22" s="13" t="s">
        <v>22</v>
      </c>
      <c r="D22" s="14"/>
      <c r="E22" s="14"/>
      <c r="F22" s="15" t="s">
        <v>23</v>
      </c>
      <c r="G22" s="12" t="s">
        <v>24</v>
      </c>
      <c r="H22" s="16"/>
      <c r="I22" s="17">
        <v>1367</v>
      </c>
      <c r="J22" s="16"/>
      <c r="K22" s="16"/>
      <c r="L22" s="16"/>
      <c r="M22" s="16"/>
      <c r="N22" s="16"/>
      <c r="O22" s="17">
        <f>SUM(H22:N22)</f>
        <v>1367</v>
      </c>
      <c r="P22" s="18" t="s">
        <v>12</v>
      </c>
      <c r="Q22" s="19">
        <v>9</v>
      </c>
    </row>
    <row r="23" spans="1:18" s="10" customFormat="1" ht="13.5" thickBot="1">
      <c r="A23" s="57"/>
      <c r="B23" s="57"/>
      <c r="C23" s="58"/>
      <c r="D23" s="23"/>
      <c r="E23" s="24"/>
      <c r="F23" s="25" t="s">
        <v>12</v>
      </c>
      <c r="G23" s="59"/>
      <c r="H23" s="26"/>
      <c r="I23" s="27"/>
      <c r="J23" s="27"/>
      <c r="K23" s="27"/>
      <c r="L23" s="27"/>
      <c r="M23" s="27"/>
      <c r="N23" s="28"/>
      <c r="O23" s="29">
        <f>SUM(O21:O22)</f>
        <v>2034</v>
      </c>
      <c r="P23" s="60"/>
      <c r="Q23" s="61"/>
      <c r="R23" s="55" t="s">
        <v>187</v>
      </c>
    </row>
    <row r="24" spans="1:17" s="20" customFormat="1" ht="12.75">
      <c r="A24" s="11">
        <v>1</v>
      </c>
      <c r="B24" s="12" t="s">
        <v>45</v>
      </c>
      <c r="C24" s="13" t="s">
        <v>31</v>
      </c>
      <c r="D24" s="14"/>
      <c r="E24" s="14"/>
      <c r="F24" s="15" t="s">
        <v>46</v>
      </c>
      <c r="G24" s="12" t="s">
        <v>24</v>
      </c>
      <c r="H24" s="16"/>
      <c r="I24" s="16"/>
      <c r="J24" s="17">
        <v>25656</v>
      </c>
      <c r="K24" s="16"/>
      <c r="L24" s="16"/>
      <c r="M24" s="16"/>
      <c r="N24" s="16"/>
      <c r="O24" s="17">
        <v>10000</v>
      </c>
      <c r="P24" s="18" t="s">
        <v>13</v>
      </c>
      <c r="Q24" s="19">
        <v>1</v>
      </c>
    </row>
    <row r="25" spans="1:17" s="20" customFormat="1" ht="12.75">
      <c r="A25" s="11">
        <v>6</v>
      </c>
      <c r="B25" s="12" t="s">
        <v>126</v>
      </c>
      <c r="C25" s="13" t="s">
        <v>106</v>
      </c>
      <c r="D25" s="14"/>
      <c r="E25" s="14"/>
      <c r="F25" s="15" t="s">
        <v>127</v>
      </c>
      <c r="G25" s="12" t="s">
        <v>24</v>
      </c>
      <c r="H25" s="16"/>
      <c r="I25" s="16"/>
      <c r="J25" s="17">
        <v>183</v>
      </c>
      <c r="K25" s="16"/>
      <c r="L25" s="16"/>
      <c r="M25" s="16"/>
      <c r="N25" s="16"/>
      <c r="O25" s="17">
        <f aca="true" t="shared" si="1" ref="O25:O30">SUM(H25:N25)</f>
        <v>183</v>
      </c>
      <c r="P25" s="18" t="s">
        <v>13</v>
      </c>
      <c r="Q25" s="19">
        <v>3</v>
      </c>
    </row>
    <row r="26" spans="1:17" s="20" customFormat="1" ht="12.75">
      <c r="A26" s="11">
        <v>6</v>
      </c>
      <c r="B26" s="12" t="s">
        <v>128</v>
      </c>
      <c r="C26" s="13" t="s">
        <v>59</v>
      </c>
      <c r="D26" s="14"/>
      <c r="E26" s="14"/>
      <c r="F26" s="15" t="s">
        <v>129</v>
      </c>
      <c r="G26" s="12" t="s">
        <v>24</v>
      </c>
      <c r="H26" s="16"/>
      <c r="I26" s="16"/>
      <c r="J26" s="17">
        <v>109</v>
      </c>
      <c r="K26" s="16"/>
      <c r="L26" s="16"/>
      <c r="M26" s="16"/>
      <c r="N26" s="16"/>
      <c r="O26" s="17">
        <f t="shared" si="1"/>
        <v>109</v>
      </c>
      <c r="P26" s="18" t="s">
        <v>13</v>
      </c>
      <c r="Q26" s="19">
        <v>3</v>
      </c>
    </row>
    <row r="27" spans="1:17" s="20" customFormat="1" ht="12.75">
      <c r="A27" s="11">
        <v>2</v>
      </c>
      <c r="B27" s="12" t="s">
        <v>61</v>
      </c>
      <c r="C27" s="13" t="s">
        <v>59</v>
      </c>
      <c r="D27" s="14"/>
      <c r="E27" s="14"/>
      <c r="F27" s="15" t="s">
        <v>62</v>
      </c>
      <c r="G27" s="12" t="s">
        <v>24</v>
      </c>
      <c r="H27" s="16"/>
      <c r="I27" s="16"/>
      <c r="J27" s="17">
        <v>6329</v>
      </c>
      <c r="K27" s="16"/>
      <c r="L27" s="16"/>
      <c r="M27" s="16"/>
      <c r="N27" s="16"/>
      <c r="O27" s="17">
        <f t="shared" si="1"/>
        <v>6329</v>
      </c>
      <c r="P27" s="18" t="s">
        <v>13</v>
      </c>
      <c r="Q27" s="19">
        <v>2</v>
      </c>
    </row>
    <row r="28" spans="1:17" s="20" customFormat="1" ht="12.75">
      <c r="A28" s="11">
        <v>6</v>
      </c>
      <c r="B28" s="12" t="s">
        <v>130</v>
      </c>
      <c r="C28" s="13" t="s">
        <v>131</v>
      </c>
      <c r="D28" s="14"/>
      <c r="E28" s="14"/>
      <c r="F28" s="15" t="s">
        <v>132</v>
      </c>
      <c r="G28" s="12" t="s">
        <v>24</v>
      </c>
      <c r="H28" s="16"/>
      <c r="I28" s="16"/>
      <c r="J28" s="17">
        <v>1597</v>
      </c>
      <c r="K28" s="16"/>
      <c r="L28" s="16"/>
      <c r="M28" s="16"/>
      <c r="N28" s="16"/>
      <c r="O28" s="17">
        <f t="shared" si="1"/>
        <v>1597</v>
      </c>
      <c r="P28" s="18" t="s">
        <v>13</v>
      </c>
      <c r="Q28" s="19">
        <v>3</v>
      </c>
    </row>
    <row r="29" spans="1:17" s="20" customFormat="1" ht="12.75">
      <c r="A29" s="11">
        <v>6</v>
      </c>
      <c r="B29" s="12" t="s">
        <v>136</v>
      </c>
      <c r="C29" s="13" t="s">
        <v>134</v>
      </c>
      <c r="D29" s="14"/>
      <c r="E29" s="14"/>
      <c r="F29" s="15" t="s">
        <v>137</v>
      </c>
      <c r="G29" s="12" t="s">
        <v>24</v>
      </c>
      <c r="H29" s="16"/>
      <c r="I29" s="16"/>
      <c r="J29" s="17">
        <v>2563</v>
      </c>
      <c r="K29" s="16"/>
      <c r="L29" s="16"/>
      <c r="M29" s="16"/>
      <c r="N29" s="16"/>
      <c r="O29" s="17">
        <f t="shared" si="1"/>
        <v>2563</v>
      </c>
      <c r="P29" s="18" t="s">
        <v>13</v>
      </c>
      <c r="Q29" s="19">
        <v>3</v>
      </c>
    </row>
    <row r="30" spans="1:17" s="20" customFormat="1" ht="12.75">
      <c r="A30" s="11">
        <v>6</v>
      </c>
      <c r="B30" s="12" t="s">
        <v>133</v>
      </c>
      <c r="C30" s="13" t="s">
        <v>134</v>
      </c>
      <c r="D30" s="14"/>
      <c r="E30" s="14"/>
      <c r="F30" s="15" t="s">
        <v>135</v>
      </c>
      <c r="G30" s="12" t="s">
        <v>24</v>
      </c>
      <c r="H30" s="16"/>
      <c r="I30" s="16"/>
      <c r="J30" s="17">
        <v>2910</v>
      </c>
      <c r="K30" s="16"/>
      <c r="L30" s="16"/>
      <c r="M30" s="16"/>
      <c r="N30" s="16"/>
      <c r="O30" s="17">
        <f t="shared" si="1"/>
        <v>2910</v>
      </c>
      <c r="P30" s="18" t="s">
        <v>13</v>
      </c>
      <c r="Q30" s="19">
        <v>3</v>
      </c>
    </row>
    <row r="31" spans="1:17" s="20" customFormat="1" ht="12.75">
      <c r="A31" s="11">
        <v>2</v>
      </c>
      <c r="B31" s="12" t="s">
        <v>188</v>
      </c>
      <c r="C31" s="13" t="s">
        <v>134</v>
      </c>
      <c r="D31" s="14"/>
      <c r="E31" s="14"/>
      <c r="F31" s="30" t="s">
        <v>189</v>
      </c>
      <c r="G31" s="12" t="s">
        <v>24</v>
      </c>
      <c r="H31" s="16"/>
      <c r="I31" s="16"/>
      <c r="J31" s="17"/>
      <c r="K31" s="16"/>
      <c r="L31" s="16"/>
      <c r="M31" s="16"/>
      <c r="N31" s="16"/>
      <c r="O31" s="31">
        <v>3680</v>
      </c>
      <c r="P31" s="18" t="s">
        <v>13</v>
      </c>
      <c r="Q31" s="19">
        <v>3</v>
      </c>
    </row>
    <row r="32" spans="1:17" s="20" customFormat="1" ht="12.75">
      <c r="A32" s="11">
        <v>6</v>
      </c>
      <c r="B32" s="12" t="s">
        <v>141</v>
      </c>
      <c r="C32" s="13" t="s">
        <v>139</v>
      </c>
      <c r="D32" s="14"/>
      <c r="E32" s="14"/>
      <c r="F32" s="15" t="s">
        <v>142</v>
      </c>
      <c r="G32" s="12" t="s">
        <v>24</v>
      </c>
      <c r="H32" s="16"/>
      <c r="I32" s="16"/>
      <c r="J32" s="17">
        <v>194</v>
      </c>
      <c r="K32" s="16"/>
      <c r="L32" s="16"/>
      <c r="M32" s="16"/>
      <c r="N32" s="16"/>
      <c r="O32" s="17">
        <f aca="true" t="shared" si="2" ref="O32:O39">SUM(H32:N32)</f>
        <v>194</v>
      </c>
      <c r="P32" s="18" t="s">
        <v>13</v>
      </c>
      <c r="Q32" s="19">
        <v>2</v>
      </c>
    </row>
    <row r="33" spans="1:17" s="20" customFormat="1" ht="12.75">
      <c r="A33" s="11">
        <v>6</v>
      </c>
      <c r="B33" s="12" t="s">
        <v>143</v>
      </c>
      <c r="C33" s="13" t="s">
        <v>139</v>
      </c>
      <c r="D33" s="14"/>
      <c r="E33" s="14"/>
      <c r="F33" s="15" t="s">
        <v>144</v>
      </c>
      <c r="G33" s="12" t="s">
        <v>24</v>
      </c>
      <c r="H33" s="16"/>
      <c r="I33" s="16"/>
      <c r="J33" s="17">
        <v>214</v>
      </c>
      <c r="K33" s="16"/>
      <c r="L33" s="16"/>
      <c r="M33" s="16"/>
      <c r="N33" s="16"/>
      <c r="O33" s="17">
        <f t="shared" si="2"/>
        <v>214</v>
      </c>
      <c r="P33" s="18" t="s">
        <v>13</v>
      </c>
      <c r="Q33" s="19">
        <v>2</v>
      </c>
    </row>
    <row r="34" spans="1:17" s="20" customFormat="1" ht="12.75">
      <c r="A34" s="11">
        <v>8</v>
      </c>
      <c r="B34" s="12" t="s">
        <v>176</v>
      </c>
      <c r="C34" s="13" t="s">
        <v>139</v>
      </c>
      <c r="D34" s="14"/>
      <c r="E34" s="14"/>
      <c r="F34" s="15" t="s">
        <v>177</v>
      </c>
      <c r="G34" s="12" t="s">
        <v>24</v>
      </c>
      <c r="H34" s="16"/>
      <c r="I34" s="16"/>
      <c r="J34" s="17">
        <v>850</v>
      </c>
      <c r="K34" s="16"/>
      <c r="L34" s="16"/>
      <c r="M34" s="16"/>
      <c r="N34" s="16"/>
      <c r="O34" s="17">
        <f t="shared" si="2"/>
        <v>850</v>
      </c>
      <c r="P34" s="18" t="s">
        <v>13</v>
      </c>
      <c r="Q34" s="19">
        <v>1</v>
      </c>
    </row>
    <row r="35" spans="1:17" s="20" customFormat="1" ht="12.75">
      <c r="A35" s="11">
        <v>6</v>
      </c>
      <c r="B35" s="12" t="s">
        <v>138</v>
      </c>
      <c r="C35" s="13" t="s">
        <v>139</v>
      </c>
      <c r="D35" s="14"/>
      <c r="E35" s="14"/>
      <c r="F35" s="21" t="s">
        <v>140</v>
      </c>
      <c r="G35" s="12" t="s">
        <v>24</v>
      </c>
      <c r="H35" s="16"/>
      <c r="I35" s="16"/>
      <c r="J35" s="17">
        <v>1000</v>
      </c>
      <c r="K35" s="16"/>
      <c r="L35" s="16"/>
      <c r="M35" s="16"/>
      <c r="N35" s="16"/>
      <c r="O35" s="22">
        <f t="shared" si="2"/>
        <v>1000</v>
      </c>
      <c r="P35" s="18" t="s">
        <v>13</v>
      </c>
      <c r="Q35" s="19">
        <v>1</v>
      </c>
    </row>
    <row r="36" spans="1:17" s="20" customFormat="1" ht="12.75">
      <c r="A36" s="11">
        <v>6</v>
      </c>
      <c r="B36" s="12" t="s">
        <v>145</v>
      </c>
      <c r="C36" s="13" t="s">
        <v>139</v>
      </c>
      <c r="D36" s="14"/>
      <c r="E36" s="14"/>
      <c r="F36" s="21" t="s">
        <v>146</v>
      </c>
      <c r="G36" s="12" t="s">
        <v>24</v>
      </c>
      <c r="H36" s="16"/>
      <c r="I36" s="16"/>
      <c r="J36" s="17">
        <v>1470</v>
      </c>
      <c r="K36" s="16"/>
      <c r="L36" s="16"/>
      <c r="M36" s="16"/>
      <c r="N36" s="16"/>
      <c r="O36" s="22">
        <f t="shared" si="2"/>
        <v>1470</v>
      </c>
      <c r="P36" s="18" t="s">
        <v>13</v>
      </c>
      <c r="Q36" s="19">
        <v>3</v>
      </c>
    </row>
    <row r="37" spans="1:17" s="20" customFormat="1" ht="12.75">
      <c r="A37" s="11">
        <v>2</v>
      </c>
      <c r="B37" s="12" t="s">
        <v>80</v>
      </c>
      <c r="C37" s="13" t="s">
        <v>81</v>
      </c>
      <c r="D37" s="14"/>
      <c r="E37" s="14"/>
      <c r="F37" s="30" t="s">
        <v>82</v>
      </c>
      <c r="G37" s="12" t="s">
        <v>24</v>
      </c>
      <c r="H37" s="16"/>
      <c r="I37" s="16"/>
      <c r="J37" s="17">
        <v>1950</v>
      </c>
      <c r="K37" s="16"/>
      <c r="L37" s="16"/>
      <c r="M37" s="16"/>
      <c r="N37" s="16"/>
      <c r="O37" s="31">
        <f t="shared" si="2"/>
        <v>1950</v>
      </c>
      <c r="P37" s="18" t="s">
        <v>13</v>
      </c>
      <c r="Q37" s="19">
        <v>3</v>
      </c>
    </row>
    <row r="38" spans="1:17" s="20" customFormat="1" ht="12.75">
      <c r="A38" s="11">
        <v>6</v>
      </c>
      <c r="B38" s="12" t="s">
        <v>147</v>
      </c>
      <c r="C38" s="13" t="s">
        <v>102</v>
      </c>
      <c r="D38" s="14"/>
      <c r="E38" s="14"/>
      <c r="F38" s="15" t="s">
        <v>148</v>
      </c>
      <c r="G38" s="12" t="s">
        <v>24</v>
      </c>
      <c r="H38" s="16"/>
      <c r="I38" s="16"/>
      <c r="J38" s="17">
        <v>279</v>
      </c>
      <c r="K38" s="16"/>
      <c r="L38" s="16"/>
      <c r="M38" s="16"/>
      <c r="N38" s="16"/>
      <c r="O38" s="17">
        <f t="shared" si="2"/>
        <v>279</v>
      </c>
      <c r="P38" s="18" t="s">
        <v>13</v>
      </c>
      <c r="Q38" s="19">
        <v>3</v>
      </c>
    </row>
    <row r="39" spans="1:17" s="20" customFormat="1" ht="12.75">
      <c r="A39" s="11">
        <v>7</v>
      </c>
      <c r="B39" s="12" t="s">
        <v>151</v>
      </c>
      <c r="C39" s="13" t="s">
        <v>152</v>
      </c>
      <c r="D39" s="14"/>
      <c r="E39" s="14"/>
      <c r="F39" s="30" t="s">
        <v>153</v>
      </c>
      <c r="G39" s="12" t="s">
        <v>24</v>
      </c>
      <c r="H39" s="16"/>
      <c r="I39" s="16"/>
      <c r="J39" s="16"/>
      <c r="K39" s="16"/>
      <c r="L39" s="16"/>
      <c r="M39" s="16"/>
      <c r="N39" s="17">
        <v>1043</v>
      </c>
      <c r="O39" s="31">
        <f t="shared" si="2"/>
        <v>1043</v>
      </c>
      <c r="P39" s="18" t="s">
        <v>13</v>
      </c>
      <c r="Q39" s="19" t="s">
        <v>154</v>
      </c>
    </row>
    <row r="40" spans="1:17" s="20" customFormat="1" ht="13.5" thickBot="1">
      <c r="A40" s="11">
        <v>1</v>
      </c>
      <c r="B40" s="12" t="s">
        <v>39</v>
      </c>
      <c r="C40" s="13" t="s">
        <v>31</v>
      </c>
      <c r="D40" s="12">
        <v>60</v>
      </c>
      <c r="E40" s="12">
        <v>60</v>
      </c>
      <c r="F40" s="15" t="s">
        <v>40</v>
      </c>
      <c r="G40" s="12" t="s">
        <v>24</v>
      </c>
      <c r="H40" s="16"/>
      <c r="I40" s="16"/>
      <c r="J40" s="17">
        <v>5459</v>
      </c>
      <c r="K40" s="16"/>
      <c r="L40" s="16"/>
      <c r="M40" s="17">
        <v>15156</v>
      </c>
      <c r="N40" s="16"/>
      <c r="O40" s="17">
        <v>5459</v>
      </c>
      <c r="P40" s="18" t="s">
        <v>13</v>
      </c>
      <c r="Q40" s="19">
        <v>7</v>
      </c>
    </row>
    <row r="41" spans="1:18" s="10" customFormat="1" ht="13.5" thickBot="1">
      <c r="A41" s="57"/>
      <c r="B41" s="57"/>
      <c r="C41" s="58"/>
      <c r="D41" s="23"/>
      <c r="E41" s="24"/>
      <c r="F41" s="25" t="s">
        <v>13</v>
      </c>
      <c r="G41" s="59"/>
      <c r="H41" s="26"/>
      <c r="I41" s="27"/>
      <c r="J41" s="27"/>
      <c r="K41" s="27"/>
      <c r="L41" s="27"/>
      <c r="M41" s="27"/>
      <c r="N41" s="28"/>
      <c r="O41" s="29">
        <f>SUM(O24:O40)</f>
        <v>39830</v>
      </c>
      <c r="P41" s="60"/>
      <c r="Q41" s="61"/>
      <c r="R41" s="55" t="s">
        <v>187</v>
      </c>
    </row>
    <row r="42" spans="1:17" s="20" customFormat="1" ht="12.75">
      <c r="A42" s="11">
        <v>3</v>
      </c>
      <c r="B42" s="12" t="s">
        <v>90</v>
      </c>
      <c r="C42" s="13" t="s">
        <v>91</v>
      </c>
      <c r="D42" s="14"/>
      <c r="E42" s="14"/>
      <c r="F42" s="30" t="s">
        <v>92</v>
      </c>
      <c r="G42" s="12" t="s">
        <v>24</v>
      </c>
      <c r="H42" s="16"/>
      <c r="I42" s="16"/>
      <c r="J42" s="16"/>
      <c r="K42" s="17">
        <v>689</v>
      </c>
      <c r="L42" s="16"/>
      <c r="M42" s="16"/>
      <c r="N42" s="16"/>
      <c r="O42" s="31">
        <f>SUM(H42:N42)</f>
        <v>689</v>
      </c>
      <c r="P42" s="18" t="s">
        <v>14</v>
      </c>
      <c r="Q42" s="19">
        <v>1</v>
      </c>
    </row>
    <row r="43" spans="1:18" s="20" customFormat="1" ht="12.75">
      <c r="A43" s="11">
        <v>1</v>
      </c>
      <c r="B43" s="12" t="s">
        <v>42</v>
      </c>
      <c r="C43" s="13" t="s">
        <v>31</v>
      </c>
      <c r="D43" s="12">
        <v>405</v>
      </c>
      <c r="E43" s="12">
        <v>405</v>
      </c>
      <c r="F43" s="15" t="s">
        <v>43</v>
      </c>
      <c r="G43" s="12" t="s">
        <v>24</v>
      </c>
      <c r="H43" s="16"/>
      <c r="I43" s="16"/>
      <c r="J43" s="16"/>
      <c r="K43" s="17">
        <v>87</v>
      </c>
      <c r="L43" s="16"/>
      <c r="M43" s="16"/>
      <c r="N43" s="16"/>
      <c r="O43" s="17">
        <f>SUM(H43:N43)</f>
        <v>87</v>
      </c>
      <c r="P43" s="18" t="s">
        <v>14</v>
      </c>
      <c r="Q43" s="19">
        <v>8</v>
      </c>
      <c r="R43" s="56" t="s">
        <v>187</v>
      </c>
    </row>
    <row r="44" spans="1:17" s="20" customFormat="1" ht="12.75">
      <c r="A44" s="11">
        <v>2</v>
      </c>
      <c r="B44" s="12" t="s">
        <v>47</v>
      </c>
      <c r="C44" s="13" t="s">
        <v>31</v>
      </c>
      <c r="D44" s="14"/>
      <c r="E44" s="14"/>
      <c r="F44" s="15" t="s">
        <v>48</v>
      </c>
      <c r="G44" s="12" t="s">
        <v>24</v>
      </c>
      <c r="H44" s="16"/>
      <c r="I44" s="16"/>
      <c r="J44" s="16"/>
      <c r="K44" s="17">
        <v>1052</v>
      </c>
      <c r="L44" s="16"/>
      <c r="M44" s="16"/>
      <c r="N44" s="16"/>
      <c r="O44" s="17">
        <f aca="true" t="shared" si="3" ref="O44:O51">SUM(H44:N44)</f>
        <v>1052</v>
      </c>
      <c r="P44" s="18" t="s">
        <v>14</v>
      </c>
      <c r="Q44" s="19">
        <v>2</v>
      </c>
    </row>
    <row r="45" spans="1:17" s="20" customFormat="1" ht="12.75">
      <c r="A45" s="11">
        <v>2</v>
      </c>
      <c r="B45" s="12" t="s">
        <v>49</v>
      </c>
      <c r="C45" s="13" t="s">
        <v>31</v>
      </c>
      <c r="D45" s="14"/>
      <c r="E45" s="14"/>
      <c r="F45" s="15" t="s">
        <v>50</v>
      </c>
      <c r="G45" s="12" t="s">
        <v>24</v>
      </c>
      <c r="H45" s="16"/>
      <c r="I45" s="16"/>
      <c r="J45" s="16"/>
      <c r="K45" s="17">
        <v>2568</v>
      </c>
      <c r="L45" s="16"/>
      <c r="M45" s="16"/>
      <c r="N45" s="16"/>
      <c r="O45" s="17">
        <f t="shared" si="3"/>
        <v>2568</v>
      </c>
      <c r="P45" s="18" t="s">
        <v>14</v>
      </c>
      <c r="Q45" s="19">
        <v>2</v>
      </c>
    </row>
    <row r="46" spans="1:17" s="20" customFormat="1" ht="12.75">
      <c r="A46" s="11">
        <v>2</v>
      </c>
      <c r="B46" s="12" t="s">
        <v>51</v>
      </c>
      <c r="C46" s="13" t="s">
        <v>31</v>
      </c>
      <c r="D46" s="14"/>
      <c r="E46" s="14"/>
      <c r="F46" s="15" t="s">
        <v>52</v>
      </c>
      <c r="G46" s="12" t="s">
        <v>24</v>
      </c>
      <c r="H46" s="16"/>
      <c r="I46" s="16"/>
      <c r="J46" s="16"/>
      <c r="K46" s="17">
        <v>2842</v>
      </c>
      <c r="L46" s="16"/>
      <c r="M46" s="16"/>
      <c r="N46" s="16"/>
      <c r="O46" s="17">
        <f t="shared" si="3"/>
        <v>2842</v>
      </c>
      <c r="P46" s="18" t="s">
        <v>14</v>
      </c>
      <c r="Q46" s="19">
        <v>2</v>
      </c>
    </row>
    <row r="47" spans="1:17" s="20" customFormat="1" ht="12.75">
      <c r="A47" s="34">
        <v>2</v>
      </c>
      <c r="B47" s="12" t="s">
        <v>53</v>
      </c>
      <c r="C47" s="13" t="s">
        <v>31</v>
      </c>
      <c r="D47" s="12">
        <v>405</v>
      </c>
      <c r="E47" s="12">
        <v>405</v>
      </c>
      <c r="F47" s="15" t="s">
        <v>54</v>
      </c>
      <c r="G47" s="12" t="s">
        <v>24</v>
      </c>
      <c r="H47" s="16"/>
      <c r="I47" s="16"/>
      <c r="J47" s="16"/>
      <c r="K47" s="17">
        <v>7240</v>
      </c>
      <c r="L47" s="16"/>
      <c r="M47" s="16"/>
      <c r="N47" s="16"/>
      <c r="O47" s="17">
        <f t="shared" si="3"/>
        <v>7240</v>
      </c>
      <c r="P47" s="18" t="s">
        <v>14</v>
      </c>
      <c r="Q47" s="35">
        <v>3</v>
      </c>
    </row>
    <row r="48" spans="1:17" s="20" customFormat="1" ht="12.75">
      <c r="A48" s="34">
        <v>1</v>
      </c>
      <c r="B48" s="12" t="s">
        <v>33</v>
      </c>
      <c r="C48" s="13" t="s">
        <v>31</v>
      </c>
      <c r="D48" s="12">
        <v>138</v>
      </c>
      <c r="E48" s="12">
        <v>138</v>
      </c>
      <c r="F48" s="15" t="s">
        <v>34</v>
      </c>
      <c r="G48" s="12" t="s">
        <v>24</v>
      </c>
      <c r="H48" s="16"/>
      <c r="I48" s="16"/>
      <c r="J48" s="16"/>
      <c r="K48" s="17">
        <v>7400</v>
      </c>
      <c r="L48" s="16"/>
      <c r="M48" s="16"/>
      <c r="N48" s="16"/>
      <c r="O48" s="17">
        <f t="shared" si="3"/>
        <v>7400</v>
      </c>
      <c r="P48" s="18" t="s">
        <v>14</v>
      </c>
      <c r="Q48" s="35">
        <v>3</v>
      </c>
    </row>
    <row r="49" spans="1:17" s="20" customFormat="1" ht="12.75">
      <c r="A49" s="34">
        <v>1</v>
      </c>
      <c r="B49" s="12" t="s">
        <v>30</v>
      </c>
      <c r="C49" s="13" t="s">
        <v>31</v>
      </c>
      <c r="D49" s="12">
        <v>101</v>
      </c>
      <c r="E49" s="12">
        <v>101</v>
      </c>
      <c r="F49" s="15" t="s">
        <v>32</v>
      </c>
      <c r="G49" s="12" t="s">
        <v>24</v>
      </c>
      <c r="H49" s="16"/>
      <c r="I49" s="16"/>
      <c r="J49" s="17">
        <v>1500</v>
      </c>
      <c r="K49" s="17">
        <v>12351</v>
      </c>
      <c r="L49" s="16"/>
      <c r="M49" s="16"/>
      <c r="N49" s="16"/>
      <c r="O49" s="17">
        <f t="shared" si="3"/>
        <v>13851</v>
      </c>
      <c r="P49" s="18" t="s">
        <v>14</v>
      </c>
      <c r="Q49" s="35">
        <v>2</v>
      </c>
    </row>
    <row r="50" spans="1:17" s="20" customFormat="1" ht="12.75">
      <c r="A50" s="34">
        <v>1</v>
      </c>
      <c r="B50" s="12" t="s">
        <v>37</v>
      </c>
      <c r="C50" s="13" t="s">
        <v>31</v>
      </c>
      <c r="D50" s="12">
        <v>405</v>
      </c>
      <c r="E50" s="12">
        <v>405</v>
      </c>
      <c r="F50" s="15" t="s">
        <v>38</v>
      </c>
      <c r="G50" s="12" t="s">
        <v>24</v>
      </c>
      <c r="H50" s="16"/>
      <c r="I50" s="16"/>
      <c r="J50" s="16"/>
      <c r="K50" s="17">
        <v>21810</v>
      </c>
      <c r="L50" s="16"/>
      <c r="M50" s="16"/>
      <c r="N50" s="16"/>
      <c r="O50" s="17">
        <f t="shared" si="3"/>
        <v>21810</v>
      </c>
      <c r="P50" s="18" t="s">
        <v>14</v>
      </c>
      <c r="Q50" s="35">
        <v>6</v>
      </c>
    </row>
    <row r="51" spans="1:17" s="20" customFormat="1" ht="12.75">
      <c r="A51" s="34">
        <v>1</v>
      </c>
      <c r="B51" s="12" t="s">
        <v>35</v>
      </c>
      <c r="C51" s="13" t="s">
        <v>31</v>
      </c>
      <c r="D51" s="12">
        <v>405</v>
      </c>
      <c r="E51" s="12">
        <v>405</v>
      </c>
      <c r="F51" s="15" t="s">
        <v>36</v>
      </c>
      <c r="G51" s="12" t="s">
        <v>24</v>
      </c>
      <c r="H51" s="16"/>
      <c r="I51" s="16"/>
      <c r="J51" s="16"/>
      <c r="K51" s="17">
        <v>34785</v>
      </c>
      <c r="L51" s="16"/>
      <c r="M51" s="16"/>
      <c r="N51" s="16"/>
      <c r="O51" s="22">
        <f t="shared" si="3"/>
        <v>34785</v>
      </c>
      <c r="P51" s="18" t="s">
        <v>14</v>
      </c>
      <c r="Q51" s="35">
        <v>3</v>
      </c>
    </row>
    <row r="52" spans="1:17" s="20" customFormat="1" ht="12.75">
      <c r="A52" s="11">
        <v>2</v>
      </c>
      <c r="B52" s="12" t="s">
        <v>72</v>
      </c>
      <c r="C52" s="13" t="s">
        <v>59</v>
      </c>
      <c r="D52" s="14"/>
      <c r="E52" s="14"/>
      <c r="F52" s="15" t="s">
        <v>73</v>
      </c>
      <c r="G52" s="12" t="s">
        <v>24</v>
      </c>
      <c r="H52" s="16"/>
      <c r="I52" s="16"/>
      <c r="J52" s="16"/>
      <c r="K52" s="17">
        <v>221</v>
      </c>
      <c r="L52" s="16"/>
      <c r="M52" s="16"/>
      <c r="N52" s="16"/>
      <c r="O52" s="17">
        <f aca="true" t="shared" si="4" ref="O52:O64">SUM(H52:N52)</f>
        <v>221</v>
      </c>
      <c r="P52" s="18" t="s">
        <v>14</v>
      </c>
      <c r="Q52" s="19">
        <v>3</v>
      </c>
    </row>
    <row r="53" spans="1:17" s="20" customFormat="1" ht="12.75">
      <c r="A53" s="11">
        <v>2</v>
      </c>
      <c r="B53" s="12" t="s">
        <v>63</v>
      </c>
      <c r="C53" s="13" t="s">
        <v>59</v>
      </c>
      <c r="D53" s="14"/>
      <c r="E53" s="14"/>
      <c r="F53" s="15" t="s">
        <v>64</v>
      </c>
      <c r="G53" s="12" t="s">
        <v>24</v>
      </c>
      <c r="H53" s="16"/>
      <c r="I53" s="16"/>
      <c r="J53" s="16"/>
      <c r="K53" s="17">
        <v>920</v>
      </c>
      <c r="L53" s="16"/>
      <c r="M53" s="16"/>
      <c r="N53" s="16"/>
      <c r="O53" s="17">
        <f t="shared" si="4"/>
        <v>920</v>
      </c>
      <c r="P53" s="18" t="s">
        <v>14</v>
      </c>
      <c r="Q53" s="19">
        <v>2</v>
      </c>
    </row>
    <row r="54" spans="1:17" s="20" customFormat="1" ht="12.75">
      <c r="A54" s="11">
        <v>7</v>
      </c>
      <c r="B54" s="12" t="s">
        <v>149</v>
      </c>
      <c r="C54" s="13" t="s">
        <v>59</v>
      </c>
      <c r="D54" s="14"/>
      <c r="E54" s="14"/>
      <c r="F54" s="15" t="s">
        <v>150</v>
      </c>
      <c r="G54" s="12" t="s">
        <v>24</v>
      </c>
      <c r="H54" s="16"/>
      <c r="I54" s="16"/>
      <c r="J54" s="16"/>
      <c r="K54" s="17">
        <v>936</v>
      </c>
      <c r="L54" s="16"/>
      <c r="M54" s="16"/>
      <c r="N54" s="16"/>
      <c r="O54" s="17">
        <f t="shared" si="4"/>
        <v>936</v>
      </c>
      <c r="P54" s="18" t="s">
        <v>14</v>
      </c>
      <c r="Q54" s="19" t="s">
        <v>71</v>
      </c>
    </row>
    <row r="55" spans="1:17" s="20" customFormat="1" ht="12.75">
      <c r="A55" s="11">
        <v>2</v>
      </c>
      <c r="B55" s="12" t="s">
        <v>78</v>
      </c>
      <c r="C55" s="13" t="s">
        <v>59</v>
      </c>
      <c r="D55" s="14"/>
      <c r="E55" s="14"/>
      <c r="F55" s="15" t="s">
        <v>79</v>
      </c>
      <c r="G55" s="12" t="s">
        <v>24</v>
      </c>
      <c r="H55" s="16"/>
      <c r="I55" s="16"/>
      <c r="J55" s="16"/>
      <c r="K55" s="17">
        <v>1031</v>
      </c>
      <c r="L55" s="16"/>
      <c r="M55" s="16"/>
      <c r="N55" s="16"/>
      <c r="O55" s="17">
        <f t="shared" si="4"/>
        <v>1031</v>
      </c>
      <c r="P55" s="18" t="s">
        <v>14</v>
      </c>
      <c r="Q55" s="19">
        <v>3</v>
      </c>
    </row>
    <row r="56" spans="1:17" s="20" customFormat="1" ht="12.75">
      <c r="A56" s="11">
        <v>2</v>
      </c>
      <c r="B56" s="12" t="s">
        <v>74</v>
      </c>
      <c r="C56" s="13" t="s">
        <v>59</v>
      </c>
      <c r="D56" s="14"/>
      <c r="E56" s="14"/>
      <c r="F56" s="15" t="s">
        <v>75</v>
      </c>
      <c r="G56" s="12" t="s">
        <v>24</v>
      </c>
      <c r="H56" s="16"/>
      <c r="I56" s="16"/>
      <c r="J56" s="16"/>
      <c r="K56" s="17">
        <v>1131</v>
      </c>
      <c r="L56" s="16"/>
      <c r="M56" s="16"/>
      <c r="N56" s="16"/>
      <c r="O56" s="17">
        <f t="shared" si="4"/>
        <v>1131</v>
      </c>
      <c r="P56" s="18" t="s">
        <v>14</v>
      </c>
      <c r="Q56" s="19">
        <v>3</v>
      </c>
    </row>
    <row r="57" spans="1:17" s="20" customFormat="1" ht="12.75">
      <c r="A57" s="11">
        <v>2</v>
      </c>
      <c r="B57" s="12" t="s">
        <v>69</v>
      </c>
      <c r="C57" s="13" t="s">
        <v>59</v>
      </c>
      <c r="D57" s="14"/>
      <c r="E57" s="14"/>
      <c r="F57" s="15" t="s">
        <v>70</v>
      </c>
      <c r="G57" s="12" t="s">
        <v>24</v>
      </c>
      <c r="H57" s="16"/>
      <c r="I57" s="16"/>
      <c r="J57" s="16"/>
      <c r="K57" s="17">
        <v>1324</v>
      </c>
      <c r="L57" s="16"/>
      <c r="M57" s="16"/>
      <c r="N57" s="16"/>
      <c r="O57" s="17">
        <f t="shared" si="4"/>
        <v>1324</v>
      </c>
      <c r="P57" s="18" t="s">
        <v>14</v>
      </c>
      <c r="Q57" s="19">
        <v>3</v>
      </c>
    </row>
    <row r="58" spans="1:17" s="20" customFormat="1" ht="12.75">
      <c r="A58" s="11">
        <v>2</v>
      </c>
      <c r="B58" s="12" t="s">
        <v>76</v>
      </c>
      <c r="C58" s="13" t="s">
        <v>59</v>
      </c>
      <c r="D58" s="14"/>
      <c r="E58" s="14"/>
      <c r="F58" s="15" t="s">
        <v>77</v>
      </c>
      <c r="G58" s="12" t="s">
        <v>24</v>
      </c>
      <c r="H58" s="16"/>
      <c r="I58" s="16"/>
      <c r="J58" s="16"/>
      <c r="K58" s="17">
        <v>1562</v>
      </c>
      <c r="L58" s="16"/>
      <c r="M58" s="16"/>
      <c r="N58" s="16"/>
      <c r="O58" s="17">
        <f t="shared" si="4"/>
        <v>1562</v>
      </c>
      <c r="P58" s="18" t="s">
        <v>14</v>
      </c>
      <c r="Q58" s="19">
        <v>3</v>
      </c>
    </row>
    <row r="59" spans="1:17" s="20" customFormat="1" ht="12.75">
      <c r="A59" s="11">
        <v>2</v>
      </c>
      <c r="B59" s="12" t="s">
        <v>67</v>
      </c>
      <c r="C59" s="13" t="s">
        <v>59</v>
      </c>
      <c r="D59" s="14"/>
      <c r="E59" s="14"/>
      <c r="F59" s="15" t="s">
        <v>68</v>
      </c>
      <c r="G59" s="12" t="s">
        <v>24</v>
      </c>
      <c r="H59" s="16"/>
      <c r="I59" s="16"/>
      <c r="J59" s="16"/>
      <c r="K59" s="17">
        <v>2241</v>
      </c>
      <c r="L59" s="16"/>
      <c r="M59" s="16"/>
      <c r="N59" s="16"/>
      <c r="O59" s="17">
        <f t="shared" si="4"/>
        <v>2241</v>
      </c>
      <c r="P59" s="18" t="s">
        <v>14</v>
      </c>
      <c r="Q59" s="19">
        <v>3</v>
      </c>
    </row>
    <row r="60" spans="1:17" s="20" customFormat="1" ht="12.75">
      <c r="A60" s="11">
        <v>2</v>
      </c>
      <c r="B60" s="12" t="s">
        <v>58</v>
      </c>
      <c r="C60" s="13" t="s">
        <v>59</v>
      </c>
      <c r="D60" s="14"/>
      <c r="E60" s="14"/>
      <c r="F60" s="15" t="s">
        <v>60</v>
      </c>
      <c r="G60" s="12" t="s">
        <v>24</v>
      </c>
      <c r="H60" s="16"/>
      <c r="I60" s="16"/>
      <c r="J60" s="16"/>
      <c r="K60" s="16"/>
      <c r="L60" s="16"/>
      <c r="M60" s="17">
        <v>2260</v>
      </c>
      <c r="N60" s="16"/>
      <c r="O60" s="17">
        <f t="shared" si="4"/>
        <v>2260</v>
      </c>
      <c r="P60" s="18" t="s">
        <v>14</v>
      </c>
      <c r="Q60" s="19">
        <v>2</v>
      </c>
    </row>
    <row r="61" spans="1:17" s="20" customFormat="1" ht="12.75">
      <c r="A61" s="11">
        <v>2</v>
      </c>
      <c r="B61" s="12" t="s">
        <v>83</v>
      </c>
      <c r="C61" s="13" t="s">
        <v>84</v>
      </c>
      <c r="D61" s="14"/>
      <c r="E61" s="14"/>
      <c r="F61" s="15" t="s">
        <v>85</v>
      </c>
      <c r="G61" s="12" t="s">
        <v>24</v>
      </c>
      <c r="H61" s="16"/>
      <c r="I61" s="16"/>
      <c r="J61" s="16"/>
      <c r="K61" s="17">
        <v>1047</v>
      </c>
      <c r="L61" s="16"/>
      <c r="M61" s="16"/>
      <c r="N61" s="16"/>
      <c r="O61" s="17">
        <f t="shared" si="4"/>
        <v>1047</v>
      </c>
      <c r="P61" s="18" t="s">
        <v>14</v>
      </c>
      <c r="Q61" s="19">
        <v>2</v>
      </c>
    </row>
    <row r="62" spans="1:17" s="20" customFormat="1" ht="12.75">
      <c r="A62" s="11">
        <v>3</v>
      </c>
      <c r="B62" s="12" t="s">
        <v>25</v>
      </c>
      <c r="C62" s="13" t="s">
        <v>22</v>
      </c>
      <c r="D62" s="14"/>
      <c r="E62" s="14"/>
      <c r="F62" s="21" t="s">
        <v>26</v>
      </c>
      <c r="G62" s="12" t="s">
        <v>24</v>
      </c>
      <c r="H62" s="16"/>
      <c r="I62" s="16"/>
      <c r="J62" s="16"/>
      <c r="K62" s="17">
        <v>2193</v>
      </c>
      <c r="L62" s="16"/>
      <c r="M62" s="16"/>
      <c r="N62" s="16"/>
      <c r="O62" s="22">
        <f t="shared" si="4"/>
        <v>2193</v>
      </c>
      <c r="P62" s="18" t="s">
        <v>14</v>
      </c>
      <c r="Q62" s="19">
        <v>9</v>
      </c>
    </row>
    <row r="63" spans="1:17" s="20" customFormat="1" ht="12.75">
      <c r="A63" s="11">
        <v>3</v>
      </c>
      <c r="B63" s="12" t="s">
        <v>27</v>
      </c>
      <c r="C63" s="13" t="s">
        <v>22</v>
      </c>
      <c r="D63" s="14"/>
      <c r="E63" s="14"/>
      <c r="F63" s="21" t="s">
        <v>28</v>
      </c>
      <c r="G63" s="12" t="s">
        <v>24</v>
      </c>
      <c r="H63" s="16"/>
      <c r="I63" s="16"/>
      <c r="J63" s="16"/>
      <c r="K63" s="17">
        <v>5080</v>
      </c>
      <c r="L63" s="16"/>
      <c r="M63" s="16"/>
      <c r="N63" s="16"/>
      <c r="O63" s="22">
        <f t="shared" si="4"/>
        <v>5080</v>
      </c>
      <c r="P63" s="18" t="s">
        <v>14</v>
      </c>
      <c r="Q63" s="19">
        <v>9</v>
      </c>
    </row>
    <row r="64" spans="1:17" s="20" customFormat="1" ht="13.5" thickBot="1">
      <c r="A64" s="11">
        <v>2</v>
      </c>
      <c r="B64" s="12" t="s">
        <v>86</v>
      </c>
      <c r="C64" s="13" t="s">
        <v>87</v>
      </c>
      <c r="D64" s="14"/>
      <c r="E64" s="14"/>
      <c r="F64" s="15" t="s">
        <v>88</v>
      </c>
      <c r="G64" s="12" t="s">
        <v>24</v>
      </c>
      <c r="H64" s="16"/>
      <c r="I64" s="16"/>
      <c r="J64" s="16"/>
      <c r="K64" s="17">
        <v>9308</v>
      </c>
      <c r="L64" s="16"/>
      <c r="M64" s="16"/>
      <c r="N64" s="16"/>
      <c r="O64" s="17">
        <f t="shared" si="4"/>
        <v>9308</v>
      </c>
      <c r="P64" s="18" t="s">
        <v>14</v>
      </c>
      <c r="Q64" s="19">
        <v>2</v>
      </c>
    </row>
    <row r="65" spans="1:18" s="10" customFormat="1" ht="13.5" thickBot="1">
      <c r="A65" s="57"/>
      <c r="B65" s="57"/>
      <c r="C65" s="58"/>
      <c r="D65" s="23"/>
      <c r="E65" s="24"/>
      <c r="F65" s="25" t="s">
        <v>14</v>
      </c>
      <c r="G65" s="59"/>
      <c r="H65" s="26"/>
      <c r="I65" s="27"/>
      <c r="J65" s="27"/>
      <c r="K65" s="27"/>
      <c r="L65" s="27"/>
      <c r="M65" s="27"/>
      <c r="N65" s="28"/>
      <c r="O65" s="29">
        <f>SUM(O42:O64)</f>
        <v>121578</v>
      </c>
      <c r="P65" s="60"/>
      <c r="Q65" s="61"/>
      <c r="R65" s="55" t="s">
        <v>187</v>
      </c>
    </row>
    <row r="66" spans="1:17" s="20" customFormat="1" ht="12.75">
      <c r="A66" s="11">
        <v>1</v>
      </c>
      <c r="B66" s="12" t="s">
        <v>39</v>
      </c>
      <c r="C66" s="13" t="s">
        <v>31</v>
      </c>
      <c r="D66" s="12">
        <v>60</v>
      </c>
      <c r="E66" s="12">
        <v>60</v>
      </c>
      <c r="F66" s="15" t="s">
        <v>40</v>
      </c>
      <c r="G66" s="12" t="s">
        <v>24</v>
      </c>
      <c r="H66" s="16"/>
      <c r="I66" s="16"/>
      <c r="J66" s="17">
        <v>5459</v>
      </c>
      <c r="K66" s="16"/>
      <c r="L66" s="16"/>
      <c r="M66" s="17">
        <v>15156</v>
      </c>
      <c r="N66" s="16"/>
      <c r="O66" s="17">
        <v>15156</v>
      </c>
      <c r="P66" s="18" t="s">
        <v>16</v>
      </c>
      <c r="Q66" s="19">
        <v>7</v>
      </c>
    </row>
    <row r="67" spans="1:17" s="20" customFormat="1" ht="13.5" thickBot="1">
      <c r="A67" s="11">
        <v>2</v>
      </c>
      <c r="B67" s="12" t="s">
        <v>65</v>
      </c>
      <c r="C67" s="13" t="s">
        <v>59</v>
      </c>
      <c r="D67" s="14"/>
      <c r="E67" s="14"/>
      <c r="F67" s="15" t="s">
        <v>66</v>
      </c>
      <c r="G67" s="12" t="s">
        <v>24</v>
      </c>
      <c r="H67" s="16"/>
      <c r="I67" s="16"/>
      <c r="J67" s="16"/>
      <c r="K67" s="16"/>
      <c r="L67" s="16"/>
      <c r="M67" s="17">
        <v>2862</v>
      </c>
      <c r="N67" s="16"/>
      <c r="O67" s="17">
        <f>SUM(H67:N67)</f>
        <v>2862</v>
      </c>
      <c r="P67" s="18" t="s">
        <v>16</v>
      </c>
      <c r="Q67" s="19">
        <v>3</v>
      </c>
    </row>
    <row r="68" spans="1:18" s="10" customFormat="1" ht="13.5" thickBot="1">
      <c r="A68" s="57"/>
      <c r="B68" s="57"/>
      <c r="C68" s="58"/>
      <c r="D68" s="23"/>
      <c r="E68" s="24"/>
      <c r="F68" s="25" t="s">
        <v>16</v>
      </c>
      <c r="G68" s="59"/>
      <c r="H68" s="26"/>
      <c r="I68" s="27"/>
      <c r="J68" s="27"/>
      <c r="K68" s="27"/>
      <c r="L68" s="27"/>
      <c r="M68" s="27"/>
      <c r="N68" s="28"/>
      <c r="O68" s="29">
        <f>SUM(O66:O67)</f>
        <v>18018</v>
      </c>
      <c r="P68" s="60"/>
      <c r="Q68" s="61"/>
      <c r="R68" s="55" t="s">
        <v>187</v>
      </c>
    </row>
    <row r="69" spans="1:17" s="20" customFormat="1" ht="12.75">
      <c r="A69" s="11">
        <v>4</v>
      </c>
      <c r="B69" s="12" t="s">
        <v>105</v>
      </c>
      <c r="C69" s="13" t="s">
        <v>106</v>
      </c>
      <c r="D69" s="14"/>
      <c r="E69" s="14"/>
      <c r="F69" s="30" t="s">
        <v>107</v>
      </c>
      <c r="G69" s="12" t="s">
        <v>24</v>
      </c>
      <c r="H69" s="16"/>
      <c r="I69" s="16"/>
      <c r="J69" s="16"/>
      <c r="K69" s="16"/>
      <c r="L69" s="16"/>
      <c r="M69" s="16"/>
      <c r="N69" s="17">
        <v>55</v>
      </c>
      <c r="O69" s="31">
        <f aca="true" t="shared" si="5" ref="O69:O79">SUM(H69:N69)</f>
        <v>55</v>
      </c>
      <c r="P69" s="18" t="s">
        <v>17</v>
      </c>
      <c r="Q69" s="19">
        <v>4</v>
      </c>
    </row>
    <row r="70" spans="1:17" s="20" customFormat="1" ht="12.75">
      <c r="A70" s="11">
        <v>4</v>
      </c>
      <c r="B70" s="12" t="s">
        <v>108</v>
      </c>
      <c r="C70" s="13" t="s">
        <v>109</v>
      </c>
      <c r="D70" s="14"/>
      <c r="E70" s="14"/>
      <c r="F70" s="15" t="s">
        <v>110</v>
      </c>
      <c r="G70" s="12" t="s">
        <v>24</v>
      </c>
      <c r="H70" s="16"/>
      <c r="I70" s="16"/>
      <c r="J70" s="16"/>
      <c r="K70" s="16"/>
      <c r="L70" s="16"/>
      <c r="M70" s="16"/>
      <c r="N70" s="17">
        <v>109</v>
      </c>
      <c r="O70" s="17">
        <f t="shared" si="5"/>
        <v>109</v>
      </c>
      <c r="P70" s="18" t="s">
        <v>17</v>
      </c>
      <c r="Q70" s="19">
        <v>2</v>
      </c>
    </row>
    <row r="71" spans="1:17" s="20" customFormat="1" ht="12.75">
      <c r="A71" s="11">
        <v>8</v>
      </c>
      <c r="B71" s="12" t="s">
        <v>162</v>
      </c>
      <c r="C71" s="13" t="s">
        <v>59</v>
      </c>
      <c r="D71" s="14"/>
      <c r="E71" s="14"/>
      <c r="F71" s="21" t="s">
        <v>163</v>
      </c>
      <c r="G71" s="12" t="s">
        <v>24</v>
      </c>
      <c r="H71" s="16"/>
      <c r="I71" s="16"/>
      <c r="J71" s="16"/>
      <c r="K71" s="16"/>
      <c r="L71" s="16"/>
      <c r="M71" s="16"/>
      <c r="N71" s="17">
        <v>43</v>
      </c>
      <c r="O71" s="22">
        <f t="shared" si="5"/>
        <v>43</v>
      </c>
      <c r="P71" s="18" t="s">
        <v>17</v>
      </c>
      <c r="Q71" s="19">
        <v>3</v>
      </c>
    </row>
    <row r="72" spans="1:17" s="20" customFormat="1" ht="12.75">
      <c r="A72" s="11">
        <v>8</v>
      </c>
      <c r="B72" s="12" t="s">
        <v>168</v>
      </c>
      <c r="C72" s="13" t="s">
        <v>59</v>
      </c>
      <c r="D72" s="14"/>
      <c r="E72" s="14"/>
      <c r="F72" s="15" t="s">
        <v>169</v>
      </c>
      <c r="G72" s="12" t="s">
        <v>24</v>
      </c>
      <c r="H72" s="16"/>
      <c r="I72" s="16"/>
      <c r="J72" s="16"/>
      <c r="K72" s="16"/>
      <c r="L72" s="16"/>
      <c r="M72" s="16"/>
      <c r="N72" s="17">
        <v>71</v>
      </c>
      <c r="O72" s="17">
        <f t="shared" si="5"/>
        <v>71</v>
      </c>
      <c r="P72" s="18" t="s">
        <v>17</v>
      </c>
      <c r="Q72" s="19" t="s">
        <v>154</v>
      </c>
    </row>
    <row r="73" spans="1:17" s="20" customFormat="1" ht="12.75">
      <c r="A73" s="11">
        <v>4</v>
      </c>
      <c r="B73" s="12" t="s">
        <v>115</v>
      </c>
      <c r="C73" s="13" t="s">
        <v>59</v>
      </c>
      <c r="D73" s="14"/>
      <c r="E73" s="14"/>
      <c r="F73" s="30" t="s">
        <v>116</v>
      </c>
      <c r="G73" s="12" t="s">
        <v>24</v>
      </c>
      <c r="H73" s="16"/>
      <c r="I73" s="16"/>
      <c r="J73" s="16"/>
      <c r="K73" s="16"/>
      <c r="L73" s="16"/>
      <c r="M73" s="16"/>
      <c r="N73" s="17">
        <v>213</v>
      </c>
      <c r="O73" s="31">
        <f t="shared" si="5"/>
        <v>213</v>
      </c>
      <c r="P73" s="18" t="s">
        <v>17</v>
      </c>
      <c r="Q73" s="19">
        <v>5</v>
      </c>
    </row>
    <row r="74" spans="1:17" s="20" customFormat="1" ht="12.75">
      <c r="A74" s="11">
        <v>4</v>
      </c>
      <c r="B74" s="12" t="s">
        <v>113</v>
      </c>
      <c r="C74" s="13" t="s">
        <v>59</v>
      </c>
      <c r="D74" s="14"/>
      <c r="E74" s="14"/>
      <c r="F74" s="15" t="s">
        <v>114</v>
      </c>
      <c r="G74" s="12" t="s">
        <v>24</v>
      </c>
      <c r="H74" s="16"/>
      <c r="I74" s="16"/>
      <c r="J74" s="16"/>
      <c r="K74" s="16"/>
      <c r="L74" s="16"/>
      <c r="M74" s="16"/>
      <c r="N74" s="17">
        <v>292</v>
      </c>
      <c r="O74" s="17">
        <f t="shared" si="5"/>
        <v>292</v>
      </c>
      <c r="P74" s="18" t="s">
        <v>17</v>
      </c>
      <c r="Q74" s="19">
        <v>4</v>
      </c>
    </row>
    <row r="75" spans="1:17" s="20" customFormat="1" ht="12.75">
      <c r="A75" s="11">
        <v>4</v>
      </c>
      <c r="B75" s="12" t="s">
        <v>111</v>
      </c>
      <c r="C75" s="13" t="s">
        <v>59</v>
      </c>
      <c r="D75" s="14"/>
      <c r="E75" s="14"/>
      <c r="F75" s="15" t="s">
        <v>112</v>
      </c>
      <c r="G75" s="12" t="s">
        <v>24</v>
      </c>
      <c r="H75" s="16"/>
      <c r="I75" s="16"/>
      <c r="J75" s="16"/>
      <c r="K75" s="16"/>
      <c r="L75" s="16"/>
      <c r="M75" s="16"/>
      <c r="N75" s="17">
        <v>482</v>
      </c>
      <c r="O75" s="17">
        <f t="shared" si="5"/>
        <v>482</v>
      </c>
      <c r="P75" s="18" t="s">
        <v>17</v>
      </c>
      <c r="Q75" s="19">
        <v>2</v>
      </c>
    </row>
    <row r="76" spans="1:17" s="20" customFormat="1" ht="12.75">
      <c r="A76" s="11">
        <v>4</v>
      </c>
      <c r="B76" s="12" t="s">
        <v>117</v>
      </c>
      <c r="C76" s="13" t="s">
        <v>118</v>
      </c>
      <c r="D76" s="14"/>
      <c r="E76" s="14"/>
      <c r="F76" s="15" t="s">
        <v>119</v>
      </c>
      <c r="G76" s="12" t="s">
        <v>24</v>
      </c>
      <c r="H76" s="16"/>
      <c r="I76" s="16"/>
      <c r="J76" s="16"/>
      <c r="K76" s="16"/>
      <c r="L76" s="16"/>
      <c r="M76" s="16"/>
      <c r="N76" s="17">
        <v>874</v>
      </c>
      <c r="O76" s="17">
        <f t="shared" si="5"/>
        <v>874</v>
      </c>
      <c r="P76" s="18" t="s">
        <v>17</v>
      </c>
      <c r="Q76" s="19">
        <v>4</v>
      </c>
    </row>
    <row r="77" spans="1:17" s="20" customFormat="1" ht="12.75">
      <c r="A77" s="11">
        <v>8</v>
      </c>
      <c r="B77" s="12" t="s">
        <v>178</v>
      </c>
      <c r="C77" s="13" t="s">
        <v>139</v>
      </c>
      <c r="D77" s="14"/>
      <c r="E77" s="14"/>
      <c r="F77" s="15" t="s">
        <v>179</v>
      </c>
      <c r="G77" s="12" t="s">
        <v>24</v>
      </c>
      <c r="H77" s="16"/>
      <c r="I77" s="16"/>
      <c r="J77" s="16"/>
      <c r="K77" s="16"/>
      <c r="L77" s="16"/>
      <c r="M77" s="16"/>
      <c r="N77" s="17">
        <v>225</v>
      </c>
      <c r="O77" s="17">
        <f t="shared" si="5"/>
        <v>225</v>
      </c>
      <c r="P77" s="18" t="s">
        <v>17</v>
      </c>
      <c r="Q77" s="19" t="s">
        <v>154</v>
      </c>
    </row>
    <row r="78" spans="1:17" s="20" customFormat="1" ht="12.75">
      <c r="A78" s="11">
        <v>4</v>
      </c>
      <c r="B78" s="12" t="s">
        <v>120</v>
      </c>
      <c r="C78" s="13" t="s">
        <v>81</v>
      </c>
      <c r="D78" s="14"/>
      <c r="E78" s="14"/>
      <c r="F78" s="15" t="s">
        <v>121</v>
      </c>
      <c r="G78" s="12" t="s">
        <v>24</v>
      </c>
      <c r="H78" s="16"/>
      <c r="I78" s="16"/>
      <c r="J78" s="16"/>
      <c r="K78" s="16"/>
      <c r="L78" s="16"/>
      <c r="M78" s="16"/>
      <c r="N78" s="17">
        <v>22</v>
      </c>
      <c r="O78" s="17">
        <f t="shared" si="5"/>
        <v>22</v>
      </c>
      <c r="P78" s="18" t="s">
        <v>17</v>
      </c>
      <c r="Q78" s="19">
        <v>5</v>
      </c>
    </row>
    <row r="79" spans="1:17" s="20" customFormat="1" ht="13.5" thickBot="1">
      <c r="A79" s="11">
        <v>4</v>
      </c>
      <c r="B79" s="36" t="s">
        <v>122</v>
      </c>
      <c r="C79" s="37" t="s">
        <v>123</v>
      </c>
      <c r="D79" s="38"/>
      <c r="E79" s="38"/>
      <c r="F79" s="21" t="s">
        <v>124</v>
      </c>
      <c r="G79" s="12" t="s">
        <v>24</v>
      </c>
      <c r="H79" s="16"/>
      <c r="I79" s="16"/>
      <c r="J79" s="16"/>
      <c r="K79" s="16"/>
      <c r="L79" s="16"/>
      <c r="M79" s="16"/>
      <c r="N79" s="17">
        <v>273</v>
      </c>
      <c r="O79" s="17">
        <f t="shared" si="5"/>
        <v>273</v>
      </c>
      <c r="P79" s="18" t="s">
        <v>17</v>
      </c>
      <c r="Q79" s="19">
        <v>3</v>
      </c>
    </row>
    <row r="80" spans="1:18" s="10" customFormat="1" ht="13.5" thickBot="1">
      <c r="A80" s="57"/>
      <c r="B80" s="57"/>
      <c r="C80" s="58"/>
      <c r="D80" s="23"/>
      <c r="E80" s="24"/>
      <c r="F80" s="25" t="s">
        <v>17</v>
      </c>
      <c r="G80" s="59"/>
      <c r="H80" s="26"/>
      <c r="I80" s="27"/>
      <c r="J80" s="27"/>
      <c r="K80" s="27"/>
      <c r="L80" s="27"/>
      <c r="M80" s="27"/>
      <c r="N80" s="28"/>
      <c r="O80" s="29">
        <f>SUM(O69:O79)</f>
        <v>2659</v>
      </c>
      <c r="P80" s="60"/>
      <c r="Q80" s="61"/>
      <c r="R80" s="55" t="s">
        <v>187</v>
      </c>
    </row>
    <row r="81" spans="1:17" s="20" customFormat="1" ht="12.75">
      <c r="A81" s="39"/>
      <c r="B81" s="40"/>
      <c r="C81" s="40"/>
      <c r="D81" s="41"/>
      <c r="E81" s="41"/>
      <c r="F81" s="125" t="s">
        <v>186</v>
      </c>
      <c r="G81" s="42"/>
      <c r="H81" s="43"/>
      <c r="I81" s="43"/>
      <c r="J81" s="44"/>
      <c r="K81" s="43"/>
      <c r="L81" s="43"/>
      <c r="M81" s="43"/>
      <c r="N81" s="43"/>
      <c r="O81" s="127">
        <f>O12+O20+O23+O41+O65+O68++O80</f>
        <v>194010</v>
      </c>
      <c r="P81" s="45"/>
      <c r="Q81" s="46"/>
    </row>
    <row r="82" spans="1:18" s="10" customFormat="1" ht="15" customHeight="1" thickBot="1">
      <c r="A82" s="47"/>
      <c r="B82" s="48"/>
      <c r="C82" s="48"/>
      <c r="D82" s="48"/>
      <c r="E82" s="48"/>
      <c r="F82" s="126"/>
      <c r="G82" s="49"/>
      <c r="H82" s="50">
        <f aca="true" t="shared" si="6" ref="H82:N82">SUM(H10:H80)</f>
        <v>2868</v>
      </c>
      <c r="I82" s="50">
        <f t="shared" si="6"/>
        <v>2034</v>
      </c>
      <c r="J82" s="50">
        <f t="shared" si="6"/>
        <v>57722</v>
      </c>
      <c r="K82" s="50">
        <f t="shared" si="6"/>
        <v>117818</v>
      </c>
      <c r="L82" s="50">
        <f t="shared" si="6"/>
        <v>2009</v>
      </c>
      <c r="M82" s="50">
        <f t="shared" si="6"/>
        <v>35434</v>
      </c>
      <c r="N82" s="50">
        <f t="shared" si="6"/>
        <v>3702</v>
      </c>
      <c r="O82" s="128"/>
      <c r="P82" s="51"/>
      <c r="Q82" s="52"/>
      <c r="R82" s="55" t="s">
        <v>187</v>
      </c>
    </row>
    <row r="85" ht="15" thickBot="1"/>
    <row r="86" spans="1:18" s="10" customFormat="1" ht="13.5" thickBot="1">
      <c r="A86" s="57"/>
      <c r="B86" s="57"/>
      <c r="C86" s="58"/>
      <c r="D86" s="23"/>
      <c r="E86" s="24"/>
      <c r="F86" s="25" t="s">
        <v>11</v>
      </c>
      <c r="G86" s="59"/>
      <c r="H86" s="26"/>
      <c r="I86" s="27"/>
      <c r="J86" s="27"/>
      <c r="K86" s="27"/>
      <c r="L86" s="27"/>
      <c r="M86" s="27"/>
      <c r="N86" s="28"/>
      <c r="O86" s="29">
        <f>SUM(O20)</f>
        <v>2835</v>
      </c>
      <c r="P86" s="60"/>
      <c r="Q86" s="61"/>
      <c r="R86" s="55" t="s">
        <v>187</v>
      </c>
    </row>
    <row r="87" spans="1:18" s="10" customFormat="1" ht="13.5" thickBot="1">
      <c r="A87" s="57"/>
      <c r="B87" s="57"/>
      <c r="C87" s="58"/>
      <c r="D87" s="23"/>
      <c r="E87" s="24"/>
      <c r="F87" s="25" t="s">
        <v>12</v>
      </c>
      <c r="G87" s="59"/>
      <c r="H87" s="26"/>
      <c r="I87" s="27"/>
      <c r="J87" s="27"/>
      <c r="K87" s="27"/>
      <c r="L87" s="27"/>
      <c r="M87" s="27"/>
      <c r="N87" s="28"/>
      <c r="O87" s="29">
        <f>SUM(O23)</f>
        <v>2034</v>
      </c>
      <c r="P87" s="60"/>
      <c r="Q87" s="61"/>
      <c r="R87" s="55" t="s">
        <v>187</v>
      </c>
    </row>
    <row r="88" spans="1:18" s="10" customFormat="1" ht="13.5" thickBot="1">
      <c r="A88" s="57"/>
      <c r="B88" s="57"/>
      <c r="C88" s="58"/>
      <c r="D88" s="23"/>
      <c r="E88" s="24"/>
      <c r="F88" s="25" t="s">
        <v>13</v>
      </c>
      <c r="G88" s="59"/>
      <c r="H88" s="26"/>
      <c r="I88" s="27"/>
      <c r="J88" s="27"/>
      <c r="K88" s="27"/>
      <c r="L88" s="27"/>
      <c r="M88" s="27"/>
      <c r="N88" s="28"/>
      <c r="O88" s="29">
        <f>SUM(O41)</f>
        <v>39830</v>
      </c>
      <c r="P88" s="60"/>
      <c r="Q88" s="61"/>
      <c r="R88" s="55" t="s">
        <v>187</v>
      </c>
    </row>
    <row r="89" ht="14.25">
      <c r="O89" s="62">
        <f>SUM(O86:O88)</f>
        <v>44699</v>
      </c>
    </row>
  </sheetData>
  <mergeCells count="6">
    <mergeCell ref="A1:Q1"/>
    <mergeCell ref="A4:Q4"/>
    <mergeCell ref="A2:Q2"/>
    <mergeCell ref="F81:F82"/>
    <mergeCell ref="O81:O82"/>
    <mergeCell ref="A3:Q3"/>
  </mergeCells>
  <printOptions horizontalCentered="1"/>
  <pageMargins left="0.1" right="0.1" top="0.52" bottom="0.51" header="0.24" footer="0.22"/>
  <pageSetup horizontalDpi="1200" verticalDpi="1200" orientation="portrait" scale="95" r:id="rId1"/>
  <headerFooter alignWithMargins="0">
    <oddHeader xml:space="preserve">&amp;C&amp;"Arial Black,Regular" DRAFT </oddHeader>
    <oddFooter>&amp;L&amp;"Arial,Regular"&amp;8Prepared by Countywide Planning and Development&amp;C&amp;"Arial,Regular"&amp;8&amp;P of &amp;N&amp;R&amp;"Arial,Regular"&amp;8&amp;D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4"/>
  <sheetViews>
    <sheetView showGridLines="0" tabSelected="1" workbookViewId="0" topLeftCell="A1">
      <selection activeCell="T81" sqref="T81"/>
    </sheetView>
  </sheetViews>
  <sheetFormatPr defaultColWidth="9.140625" defaultRowHeight="12.75"/>
  <cols>
    <col min="1" max="1" width="6.28125" style="64" customWidth="1"/>
    <col min="2" max="2" width="6.8515625" style="65" customWidth="1"/>
    <col min="3" max="3" width="13.28125" style="66" customWidth="1"/>
    <col min="4" max="4" width="9.421875" style="66" hidden="1" customWidth="1"/>
    <col min="5" max="5" width="5.8515625" style="65" hidden="1" customWidth="1"/>
    <col min="6" max="6" width="49.28125" style="66" customWidth="1"/>
    <col min="7" max="7" width="5.8515625" style="65" customWidth="1"/>
    <col min="8" max="8" width="7.28125" style="66" hidden="1" customWidth="1"/>
    <col min="9" max="9" width="7.140625" style="66" hidden="1" customWidth="1"/>
    <col min="10" max="13" width="7.57421875" style="66" hidden="1" customWidth="1"/>
    <col min="14" max="14" width="4.8515625" style="66" hidden="1" customWidth="1"/>
    <col min="15" max="15" width="10.140625" style="67" bestFit="1" customWidth="1"/>
    <col min="16" max="16" width="9.421875" style="54" hidden="1" customWidth="1"/>
    <col min="17" max="17" width="8.28125" style="54" hidden="1" customWidth="1"/>
    <col min="18" max="18" width="0.9921875" style="54" bestFit="1" customWidth="1"/>
    <col min="19" max="16384" width="9.421875" style="54" customWidth="1"/>
  </cols>
  <sheetData>
    <row r="1" spans="1:17" s="72" customFormat="1" ht="12.7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70"/>
      <c r="Q1" s="71"/>
    </row>
    <row r="2" spans="1:17" s="72" customFormat="1" ht="12.75">
      <c r="A2" s="152" t="s">
        <v>193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  <c r="P2" s="73"/>
      <c r="Q2" s="74"/>
    </row>
    <row r="3" spans="1:18" s="72" customFormat="1" ht="12.75">
      <c r="A3" s="138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/>
      <c r="P3" s="73"/>
      <c r="Q3" s="74"/>
      <c r="R3" s="75"/>
    </row>
    <row r="4" spans="1:18" s="76" customFormat="1" ht="12.75">
      <c r="A4" s="138" t="s">
        <v>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73"/>
      <c r="Q4" s="74"/>
      <c r="R4" s="75"/>
    </row>
    <row r="5" spans="1:18" s="76" customFormat="1" ht="12.75">
      <c r="A5" s="138" t="s">
        <v>194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40"/>
      <c r="P5" s="73"/>
      <c r="Q5" s="74"/>
      <c r="R5" s="75"/>
    </row>
    <row r="6" spans="1:18" s="76" customFormat="1" ht="13.5" thickBot="1">
      <c r="A6" s="141" t="s">
        <v>195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P6" s="77"/>
      <c r="Q6" s="78"/>
      <c r="R6" s="75"/>
    </row>
    <row r="7" spans="1:17" s="10" customFormat="1" ht="24" customHeight="1">
      <c r="A7" s="3" t="s">
        <v>4</v>
      </c>
      <c r="B7" s="4" t="s">
        <v>5</v>
      </c>
      <c r="C7" s="4" t="s">
        <v>6</v>
      </c>
      <c r="D7" s="6" t="s">
        <v>7</v>
      </c>
      <c r="E7" s="4" t="s">
        <v>8</v>
      </c>
      <c r="F7" s="4" t="s">
        <v>9</v>
      </c>
      <c r="G7" s="79" t="s">
        <v>196</v>
      </c>
      <c r="H7" s="81" t="s">
        <v>11</v>
      </c>
      <c r="I7" s="81" t="s">
        <v>12</v>
      </c>
      <c r="J7" s="81" t="s">
        <v>13</v>
      </c>
      <c r="K7" s="81" t="s">
        <v>14</v>
      </c>
      <c r="L7" s="81" t="s">
        <v>15</v>
      </c>
      <c r="M7" s="81" t="s">
        <v>16</v>
      </c>
      <c r="N7" s="81" t="s">
        <v>17</v>
      </c>
      <c r="O7" s="80" t="s">
        <v>18</v>
      </c>
      <c r="P7" s="63" t="s">
        <v>19</v>
      </c>
      <c r="Q7" s="82" t="s">
        <v>20</v>
      </c>
    </row>
    <row r="8" spans="1:17" s="20" customFormat="1" ht="12.75">
      <c r="A8" s="83">
        <v>3</v>
      </c>
      <c r="B8" s="120" t="s">
        <v>21</v>
      </c>
      <c r="C8" s="85" t="s">
        <v>22</v>
      </c>
      <c r="D8" s="86"/>
      <c r="E8" s="86"/>
      <c r="F8" s="87" t="s">
        <v>23</v>
      </c>
      <c r="G8" s="84" t="s">
        <v>24</v>
      </c>
      <c r="H8" s="88"/>
      <c r="I8" s="89">
        <v>1367</v>
      </c>
      <c r="J8" s="88"/>
      <c r="K8" s="88"/>
      <c r="L8" s="88"/>
      <c r="M8" s="88"/>
      <c r="N8" s="88"/>
      <c r="O8" s="90">
        <f>SUM(H8:N8)</f>
        <v>1367</v>
      </c>
      <c r="P8" s="91" t="s">
        <v>12</v>
      </c>
      <c r="Q8" s="92" t="s">
        <v>192</v>
      </c>
    </row>
    <row r="9" spans="1:17" s="20" customFormat="1" ht="12.75">
      <c r="A9" s="83">
        <v>3</v>
      </c>
      <c r="B9" s="120" t="s">
        <v>25</v>
      </c>
      <c r="C9" s="85" t="s">
        <v>22</v>
      </c>
      <c r="D9" s="86"/>
      <c r="E9" s="86"/>
      <c r="F9" s="87" t="s">
        <v>26</v>
      </c>
      <c r="G9" s="84" t="s">
        <v>24</v>
      </c>
      <c r="H9" s="88"/>
      <c r="I9" s="88"/>
      <c r="J9" s="88"/>
      <c r="K9" s="89">
        <v>2193</v>
      </c>
      <c r="L9" s="88"/>
      <c r="M9" s="88"/>
      <c r="N9" s="88"/>
      <c r="O9" s="90">
        <f>SUM(H9:N9)</f>
        <v>2193</v>
      </c>
      <c r="P9" s="91" t="s">
        <v>14</v>
      </c>
      <c r="Q9" s="92" t="s">
        <v>192</v>
      </c>
    </row>
    <row r="10" spans="1:17" s="20" customFormat="1" ht="13.5" thickBot="1">
      <c r="A10" s="83">
        <v>3</v>
      </c>
      <c r="B10" s="120" t="s">
        <v>27</v>
      </c>
      <c r="C10" s="85" t="s">
        <v>22</v>
      </c>
      <c r="D10" s="86"/>
      <c r="E10" s="86"/>
      <c r="F10" s="93" t="s">
        <v>28</v>
      </c>
      <c r="G10" s="84" t="s">
        <v>24</v>
      </c>
      <c r="H10" s="88"/>
      <c r="I10" s="88"/>
      <c r="J10" s="88"/>
      <c r="K10" s="89">
        <v>5080</v>
      </c>
      <c r="L10" s="88"/>
      <c r="M10" s="88"/>
      <c r="N10" s="88"/>
      <c r="O10" s="94">
        <f>SUM(H10:N10)</f>
        <v>5080</v>
      </c>
      <c r="P10" s="91" t="s">
        <v>14</v>
      </c>
      <c r="Q10" s="92" t="s">
        <v>192</v>
      </c>
    </row>
    <row r="11" spans="1:18" s="10" customFormat="1" ht="13.5" thickBot="1">
      <c r="A11" s="95"/>
      <c r="B11" s="121"/>
      <c r="C11" s="96"/>
      <c r="D11" s="97"/>
      <c r="E11" s="98"/>
      <c r="F11" s="99" t="s">
        <v>29</v>
      </c>
      <c r="G11" s="100"/>
      <c r="H11" s="101"/>
      <c r="I11" s="102"/>
      <c r="J11" s="102"/>
      <c r="K11" s="102"/>
      <c r="L11" s="102"/>
      <c r="M11" s="102"/>
      <c r="N11" s="103"/>
      <c r="O11" s="104">
        <f>SUM(O8:O10)</f>
        <v>8640</v>
      </c>
      <c r="P11" s="105"/>
      <c r="Q11" s="106"/>
      <c r="R11" s="55" t="s">
        <v>187</v>
      </c>
    </row>
    <row r="12" spans="1:17" s="20" customFormat="1" ht="12.75">
      <c r="A12" s="83">
        <v>1</v>
      </c>
      <c r="B12" s="120" t="s">
        <v>30</v>
      </c>
      <c r="C12" s="85" t="s">
        <v>31</v>
      </c>
      <c r="D12" s="84">
        <v>101</v>
      </c>
      <c r="E12" s="84">
        <v>101</v>
      </c>
      <c r="F12" s="87" t="s">
        <v>32</v>
      </c>
      <c r="G12" s="84" t="s">
        <v>24</v>
      </c>
      <c r="H12" s="88"/>
      <c r="I12" s="88"/>
      <c r="J12" s="89">
        <v>1500</v>
      </c>
      <c r="K12" s="89">
        <v>12351</v>
      </c>
      <c r="L12" s="88"/>
      <c r="M12" s="88"/>
      <c r="N12" s="88"/>
      <c r="O12" s="90">
        <f aca="true" t="shared" si="0" ref="O12:O17">SUM(H12:N12)</f>
        <v>13851</v>
      </c>
      <c r="P12" s="91" t="s">
        <v>14</v>
      </c>
      <c r="Q12" s="92">
        <v>2</v>
      </c>
    </row>
    <row r="13" spans="1:17" s="20" customFormat="1" ht="12.75">
      <c r="A13" s="83">
        <v>1</v>
      </c>
      <c r="B13" s="120" t="s">
        <v>33</v>
      </c>
      <c r="C13" s="85" t="s">
        <v>31</v>
      </c>
      <c r="D13" s="84">
        <v>138</v>
      </c>
      <c r="E13" s="84">
        <v>138</v>
      </c>
      <c r="F13" s="107" t="s">
        <v>34</v>
      </c>
      <c r="G13" s="84" t="s">
        <v>24</v>
      </c>
      <c r="H13" s="88"/>
      <c r="I13" s="88"/>
      <c r="J13" s="88"/>
      <c r="K13" s="89">
        <v>7400</v>
      </c>
      <c r="L13" s="88"/>
      <c r="M13" s="88"/>
      <c r="N13" s="88"/>
      <c r="O13" s="108">
        <f t="shared" si="0"/>
        <v>7400</v>
      </c>
      <c r="P13" s="91" t="s">
        <v>14</v>
      </c>
      <c r="Q13" s="92">
        <v>3</v>
      </c>
    </row>
    <row r="14" spans="1:17" s="20" customFormat="1" ht="12.75">
      <c r="A14" s="83">
        <v>1</v>
      </c>
      <c r="B14" s="120" t="s">
        <v>35</v>
      </c>
      <c r="C14" s="85" t="s">
        <v>31</v>
      </c>
      <c r="D14" s="84">
        <v>405</v>
      </c>
      <c r="E14" s="84">
        <v>405</v>
      </c>
      <c r="F14" s="87" t="s">
        <v>36</v>
      </c>
      <c r="G14" s="84" t="s">
        <v>24</v>
      </c>
      <c r="H14" s="88"/>
      <c r="I14" s="88"/>
      <c r="J14" s="88"/>
      <c r="K14" s="89">
        <v>34785</v>
      </c>
      <c r="L14" s="88"/>
      <c r="M14" s="88"/>
      <c r="N14" s="88"/>
      <c r="O14" s="90">
        <f t="shared" si="0"/>
        <v>34785</v>
      </c>
      <c r="P14" s="91" t="s">
        <v>14</v>
      </c>
      <c r="Q14" s="92">
        <v>3</v>
      </c>
    </row>
    <row r="15" spans="1:17" s="20" customFormat="1" ht="12.75">
      <c r="A15" s="83">
        <v>1</v>
      </c>
      <c r="B15" s="120" t="s">
        <v>37</v>
      </c>
      <c r="C15" s="85" t="s">
        <v>31</v>
      </c>
      <c r="D15" s="84">
        <v>405</v>
      </c>
      <c r="E15" s="84">
        <v>405</v>
      </c>
      <c r="F15" s="87" t="s">
        <v>38</v>
      </c>
      <c r="G15" s="84" t="s">
        <v>24</v>
      </c>
      <c r="H15" s="88"/>
      <c r="I15" s="88"/>
      <c r="J15" s="88"/>
      <c r="K15" s="89">
        <v>21810</v>
      </c>
      <c r="L15" s="88"/>
      <c r="M15" s="88"/>
      <c r="N15" s="88"/>
      <c r="O15" s="90">
        <f t="shared" si="0"/>
        <v>21810</v>
      </c>
      <c r="P15" s="91" t="s">
        <v>14</v>
      </c>
      <c r="Q15" s="92">
        <v>6</v>
      </c>
    </row>
    <row r="16" spans="1:17" s="20" customFormat="1" ht="12.75">
      <c r="A16" s="83">
        <v>1</v>
      </c>
      <c r="B16" s="120" t="s">
        <v>39</v>
      </c>
      <c r="C16" s="85" t="s">
        <v>31</v>
      </c>
      <c r="D16" s="84">
        <v>60</v>
      </c>
      <c r="E16" s="84">
        <v>60</v>
      </c>
      <c r="F16" s="87" t="s">
        <v>40</v>
      </c>
      <c r="G16" s="84" t="s">
        <v>24</v>
      </c>
      <c r="H16" s="88"/>
      <c r="I16" s="88"/>
      <c r="J16" s="89">
        <v>5459</v>
      </c>
      <c r="K16" s="88"/>
      <c r="L16" s="88"/>
      <c r="M16" s="89">
        <v>15156</v>
      </c>
      <c r="N16" s="88"/>
      <c r="O16" s="90">
        <f t="shared" si="0"/>
        <v>20615</v>
      </c>
      <c r="P16" s="91" t="s">
        <v>41</v>
      </c>
      <c r="Q16" s="92">
        <v>7</v>
      </c>
    </row>
    <row r="17" spans="1:18" s="20" customFormat="1" ht="13.5" thickBot="1">
      <c r="A17" s="83">
        <v>1</v>
      </c>
      <c r="B17" s="120" t="s">
        <v>42</v>
      </c>
      <c r="C17" s="85" t="s">
        <v>31</v>
      </c>
      <c r="D17" s="84">
        <v>405</v>
      </c>
      <c r="E17" s="84">
        <v>405</v>
      </c>
      <c r="F17" s="87" t="s">
        <v>43</v>
      </c>
      <c r="G17" s="84" t="s">
        <v>24</v>
      </c>
      <c r="H17" s="88"/>
      <c r="I17" s="88"/>
      <c r="J17" s="88"/>
      <c r="K17" s="89">
        <v>87</v>
      </c>
      <c r="L17" s="88"/>
      <c r="M17" s="88"/>
      <c r="N17" s="88"/>
      <c r="O17" s="90">
        <f t="shared" si="0"/>
        <v>87</v>
      </c>
      <c r="P17" s="91" t="s">
        <v>14</v>
      </c>
      <c r="Q17" s="92">
        <v>8</v>
      </c>
      <c r="R17" s="56" t="s">
        <v>187</v>
      </c>
    </row>
    <row r="18" spans="1:17" s="10" customFormat="1" ht="13.5" thickBot="1">
      <c r="A18" s="95"/>
      <c r="B18" s="121"/>
      <c r="C18" s="96"/>
      <c r="D18" s="109"/>
      <c r="E18" s="110"/>
      <c r="F18" s="99" t="s">
        <v>44</v>
      </c>
      <c r="G18" s="100"/>
      <c r="H18" s="102"/>
      <c r="I18" s="102"/>
      <c r="J18" s="101"/>
      <c r="K18" s="102"/>
      <c r="L18" s="101"/>
      <c r="M18" s="102"/>
      <c r="N18" s="103"/>
      <c r="O18" s="104">
        <f>SUM(O12:O17)</f>
        <v>98548</v>
      </c>
      <c r="P18" s="105"/>
      <c r="Q18" s="106"/>
    </row>
    <row r="19" spans="1:17" s="20" customFormat="1" ht="13.5" thickBot="1">
      <c r="A19" s="83">
        <v>1</v>
      </c>
      <c r="B19" s="120" t="s">
        <v>45</v>
      </c>
      <c r="C19" s="85" t="s">
        <v>31</v>
      </c>
      <c r="D19" s="86"/>
      <c r="E19" s="86"/>
      <c r="F19" s="111" t="s">
        <v>46</v>
      </c>
      <c r="G19" s="84" t="s">
        <v>24</v>
      </c>
      <c r="H19" s="88"/>
      <c r="I19" s="88"/>
      <c r="J19" s="89">
        <v>25656</v>
      </c>
      <c r="K19" s="88"/>
      <c r="L19" s="88"/>
      <c r="M19" s="88"/>
      <c r="N19" s="88"/>
      <c r="O19" s="112">
        <v>10000</v>
      </c>
      <c r="P19" s="91" t="s">
        <v>13</v>
      </c>
      <c r="Q19" s="92">
        <v>1</v>
      </c>
    </row>
    <row r="20" spans="1:18" s="10" customFormat="1" ht="13.5" thickBot="1">
      <c r="A20" s="95"/>
      <c r="B20" s="121"/>
      <c r="C20" s="96"/>
      <c r="D20" s="97"/>
      <c r="E20" s="98"/>
      <c r="F20" s="99" t="s">
        <v>46</v>
      </c>
      <c r="G20" s="100"/>
      <c r="H20" s="102"/>
      <c r="I20" s="102"/>
      <c r="J20" s="101"/>
      <c r="K20" s="102"/>
      <c r="L20" s="102"/>
      <c r="M20" s="102"/>
      <c r="N20" s="103"/>
      <c r="O20" s="104">
        <f>SUM(O19)</f>
        <v>10000</v>
      </c>
      <c r="P20" s="105"/>
      <c r="Q20" s="106"/>
      <c r="R20" s="55" t="s">
        <v>187</v>
      </c>
    </row>
    <row r="21" spans="1:17" s="20" customFormat="1" ht="12.75">
      <c r="A21" s="83">
        <v>2</v>
      </c>
      <c r="B21" s="120" t="s">
        <v>47</v>
      </c>
      <c r="C21" s="85" t="s">
        <v>31</v>
      </c>
      <c r="D21" s="86"/>
      <c r="E21" s="86"/>
      <c r="F21" s="87" t="s">
        <v>48</v>
      </c>
      <c r="G21" s="84" t="s">
        <v>24</v>
      </c>
      <c r="H21" s="88"/>
      <c r="I21" s="88"/>
      <c r="J21" s="88"/>
      <c r="K21" s="89">
        <v>1052</v>
      </c>
      <c r="L21" s="88"/>
      <c r="M21" s="88"/>
      <c r="N21" s="88"/>
      <c r="O21" s="90">
        <f aca="true" t="shared" si="1" ref="O21:O37">SUM(H21:N21)</f>
        <v>1052</v>
      </c>
      <c r="P21" s="91" t="s">
        <v>14</v>
      </c>
      <c r="Q21" s="92">
        <v>2</v>
      </c>
    </row>
    <row r="22" spans="1:17" s="20" customFormat="1" ht="12.75">
      <c r="A22" s="83">
        <v>2</v>
      </c>
      <c r="B22" s="120" t="s">
        <v>49</v>
      </c>
      <c r="C22" s="85" t="s">
        <v>31</v>
      </c>
      <c r="D22" s="86"/>
      <c r="E22" s="86"/>
      <c r="F22" s="87" t="s">
        <v>50</v>
      </c>
      <c r="G22" s="84" t="s">
        <v>24</v>
      </c>
      <c r="H22" s="88"/>
      <c r="I22" s="88"/>
      <c r="J22" s="88"/>
      <c r="K22" s="89">
        <v>2568</v>
      </c>
      <c r="L22" s="88"/>
      <c r="M22" s="88"/>
      <c r="N22" s="88"/>
      <c r="O22" s="90">
        <f t="shared" si="1"/>
        <v>2568</v>
      </c>
      <c r="P22" s="91" t="s">
        <v>14</v>
      </c>
      <c r="Q22" s="92">
        <v>2</v>
      </c>
    </row>
    <row r="23" spans="1:17" s="20" customFormat="1" ht="12.75">
      <c r="A23" s="83">
        <v>2</v>
      </c>
      <c r="B23" s="120" t="s">
        <v>51</v>
      </c>
      <c r="C23" s="85" t="s">
        <v>31</v>
      </c>
      <c r="D23" s="86"/>
      <c r="E23" s="86"/>
      <c r="F23" s="87" t="s">
        <v>52</v>
      </c>
      <c r="G23" s="84" t="s">
        <v>24</v>
      </c>
      <c r="H23" s="88"/>
      <c r="I23" s="88"/>
      <c r="J23" s="88"/>
      <c r="K23" s="89">
        <v>2842</v>
      </c>
      <c r="L23" s="88"/>
      <c r="M23" s="88"/>
      <c r="N23" s="88"/>
      <c r="O23" s="90">
        <f t="shared" si="1"/>
        <v>2842</v>
      </c>
      <c r="P23" s="91" t="s">
        <v>14</v>
      </c>
      <c r="Q23" s="92">
        <v>2</v>
      </c>
    </row>
    <row r="24" spans="1:17" s="20" customFormat="1" ht="12.75">
      <c r="A24" s="83">
        <v>2</v>
      </c>
      <c r="B24" s="120" t="s">
        <v>53</v>
      </c>
      <c r="C24" s="85" t="s">
        <v>31</v>
      </c>
      <c r="D24" s="84">
        <v>405</v>
      </c>
      <c r="E24" s="84">
        <v>405</v>
      </c>
      <c r="F24" s="87" t="s">
        <v>54</v>
      </c>
      <c r="G24" s="84" t="s">
        <v>24</v>
      </c>
      <c r="H24" s="88"/>
      <c r="I24" s="88"/>
      <c r="J24" s="88"/>
      <c r="K24" s="89">
        <v>7240</v>
      </c>
      <c r="L24" s="88"/>
      <c r="M24" s="88"/>
      <c r="N24" s="88"/>
      <c r="O24" s="90">
        <f t="shared" si="1"/>
        <v>7240</v>
      </c>
      <c r="P24" s="91" t="s">
        <v>14</v>
      </c>
      <c r="Q24" s="92">
        <v>3</v>
      </c>
    </row>
    <row r="25" spans="1:17" s="20" customFormat="1" ht="12.75">
      <c r="A25" s="83">
        <v>2</v>
      </c>
      <c r="B25" s="120" t="s">
        <v>58</v>
      </c>
      <c r="C25" s="85" t="s">
        <v>59</v>
      </c>
      <c r="D25" s="86"/>
      <c r="E25" s="86"/>
      <c r="F25" s="87" t="s">
        <v>60</v>
      </c>
      <c r="G25" s="84" t="s">
        <v>24</v>
      </c>
      <c r="H25" s="88"/>
      <c r="I25" s="88"/>
      <c r="J25" s="88"/>
      <c r="K25" s="88"/>
      <c r="L25" s="88"/>
      <c r="M25" s="89">
        <v>2260</v>
      </c>
      <c r="N25" s="88"/>
      <c r="O25" s="90">
        <f t="shared" si="1"/>
        <v>2260</v>
      </c>
      <c r="P25" s="91" t="s">
        <v>14</v>
      </c>
      <c r="Q25" s="92">
        <v>2</v>
      </c>
    </row>
    <row r="26" spans="1:17" s="20" customFormat="1" ht="12.75">
      <c r="A26" s="83">
        <v>2</v>
      </c>
      <c r="B26" s="120" t="s">
        <v>61</v>
      </c>
      <c r="C26" s="85" t="s">
        <v>59</v>
      </c>
      <c r="D26" s="86"/>
      <c r="E26" s="86"/>
      <c r="F26" s="87" t="s">
        <v>62</v>
      </c>
      <c r="G26" s="84" t="s">
        <v>24</v>
      </c>
      <c r="H26" s="88"/>
      <c r="I26" s="88"/>
      <c r="J26" s="89">
        <v>6329</v>
      </c>
      <c r="K26" s="88"/>
      <c r="L26" s="88"/>
      <c r="M26" s="88"/>
      <c r="N26" s="88"/>
      <c r="O26" s="90">
        <f t="shared" si="1"/>
        <v>6329</v>
      </c>
      <c r="P26" s="91" t="s">
        <v>13</v>
      </c>
      <c r="Q26" s="92">
        <v>2</v>
      </c>
    </row>
    <row r="27" spans="1:17" s="20" customFormat="1" ht="12.75">
      <c r="A27" s="83">
        <v>2</v>
      </c>
      <c r="B27" s="120" t="s">
        <v>63</v>
      </c>
      <c r="C27" s="85" t="s">
        <v>59</v>
      </c>
      <c r="D27" s="86"/>
      <c r="E27" s="86"/>
      <c r="F27" s="87" t="s">
        <v>64</v>
      </c>
      <c r="G27" s="84" t="s">
        <v>24</v>
      </c>
      <c r="H27" s="88"/>
      <c r="I27" s="88"/>
      <c r="J27" s="88"/>
      <c r="K27" s="89">
        <v>920</v>
      </c>
      <c r="L27" s="88"/>
      <c r="M27" s="88"/>
      <c r="N27" s="88"/>
      <c r="O27" s="90">
        <f t="shared" si="1"/>
        <v>920</v>
      </c>
      <c r="P27" s="91" t="s">
        <v>14</v>
      </c>
      <c r="Q27" s="92">
        <v>2</v>
      </c>
    </row>
    <row r="28" spans="1:17" s="20" customFormat="1" ht="12.75">
      <c r="A28" s="83">
        <v>2</v>
      </c>
      <c r="B28" s="120" t="s">
        <v>65</v>
      </c>
      <c r="C28" s="85" t="s">
        <v>59</v>
      </c>
      <c r="D28" s="86"/>
      <c r="E28" s="86"/>
      <c r="F28" s="87" t="s">
        <v>66</v>
      </c>
      <c r="G28" s="84" t="s">
        <v>24</v>
      </c>
      <c r="H28" s="88"/>
      <c r="I28" s="88"/>
      <c r="J28" s="88"/>
      <c r="K28" s="88"/>
      <c r="L28" s="88"/>
      <c r="M28" s="89">
        <v>2862</v>
      </c>
      <c r="N28" s="88"/>
      <c r="O28" s="90">
        <f t="shared" si="1"/>
        <v>2862</v>
      </c>
      <c r="P28" s="91" t="s">
        <v>16</v>
      </c>
      <c r="Q28" s="92">
        <v>3</v>
      </c>
    </row>
    <row r="29" spans="1:17" s="20" customFormat="1" ht="12.75">
      <c r="A29" s="83">
        <v>2</v>
      </c>
      <c r="B29" s="120" t="s">
        <v>67</v>
      </c>
      <c r="C29" s="85" t="s">
        <v>59</v>
      </c>
      <c r="D29" s="86"/>
      <c r="E29" s="86"/>
      <c r="F29" s="87" t="s">
        <v>68</v>
      </c>
      <c r="G29" s="84" t="s">
        <v>24</v>
      </c>
      <c r="H29" s="88"/>
      <c r="I29" s="88"/>
      <c r="J29" s="88"/>
      <c r="K29" s="89">
        <v>2241</v>
      </c>
      <c r="L29" s="88"/>
      <c r="M29" s="88"/>
      <c r="N29" s="88"/>
      <c r="O29" s="90">
        <f t="shared" si="1"/>
        <v>2241</v>
      </c>
      <c r="P29" s="91" t="s">
        <v>14</v>
      </c>
      <c r="Q29" s="92">
        <v>3</v>
      </c>
    </row>
    <row r="30" spans="1:17" s="20" customFormat="1" ht="12.75">
      <c r="A30" s="83">
        <v>2</v>
      </c>
      <c r="B30" s="120" t="s">
        <v>69</v>
      </c>
      <c r="C30" s="85" t="s">
        <v>59</v>
      </c>
      <c r="D30" s="86"/>
      <c r="E30" s="86"/>
      <c r="F30" s="87" t="s">
        <v>70</v>
      </c>
      <c r="G30" s="84" t="s">
        <v>24</v>
      </c>
      <c r="H30" s="88"/>
      <c r="I30" s="88"/>
      <c r="J30" s="88"/>
      <c r="K30" s="89">
        <v>1324</v>
      </c>
      <c r="L30" s="88"/>
      <c r="M30" s="88"/>
      <c r="N30" s="88"/>
      <c r="O30" s="90">
        <f t="shared" si="1"/>
        <v>1324</v>
      </c>
      <c r="P30" s="91" t="s">
        <v>14</v>
      </c>
      <c r="Q30" s="92">
        <v>3</v>
      </c>
    </row>
    <row r="31" spans="1:17" s="20" customFormat="1" ht="12.75">
      <c r="A31" s="83">
        <v>2</v>
      </c>
      <c r="B31" s="120" t="s">
        <v>72</v>
      </c>
      <c r="C31" s="85" t="s">
        <v>59</v>
      </c>
      <c r="D31" s="86"/>
      <c r="E31" s="86"/>
      <c r="F31" s="87" t="s">
        <v>73</v>
      </c>
      <c r="G31" s="84" t="s">
        <v>24</v>
      </c>
      <c r="H31" s="88"/>
      <c r="I31" s="88"/>
      <c r="J31" s="88"/>
      <c r="K31" s="89">
        <v>221</v>
      </c>
      <c r="L31" s="88"/>
      <c r="M31" s="88"/>
      <c r="N31" s="88"/>
      <c r="O31" s="90">
        <f t="shared" si="1"/>
        <v>221</v>
      </c>
      <c r="P31" s="91" t="s">
        <v>14</v>
      </c>
      <c r="Q31" s="92">
        <v>3</v>
      </c>
    </row>
    <row r="32" spans="1:17" s="20" customFormat="1" ht="12.75">
      <c r="A32" s="83">
        <v>2</v>
      </c>
      <c r="B32" s="120" t="s">
        <v>74</v>
      </c>
      <c r="C32" s="85" t="s">
        <v>59</v>
      </c>
      <c r="D32" s="86"/>
      <c r="E32" s="86"/>
      <c r="F32" s="107" t="s">
        <v>75</v>
      </c>
      <c r="G32" s="84" t="s">
        <v>24</v>
      </c>
      <c r="H32" s="88"/>
      <c r="I32" s="88"/>
      <c r="J32" s="88"/>
      <c r="K32" s="89">
        <v>1131</v>
      </c>
      <c r="L32" s="88"/>
      <c r="M32" s="88"/>
      <c r="N32" s="88"/>
      <c r="O32" s="108">
        <f t="shared" si="1"/>
        <v>1131</v>
      </c>
      <c r="P32" s="91" t="s">
        <v>14</v>
      </c>
      <c r="Q32" s="92">
        <v>3</v>
      </c>
    </row>
    <row r="33" spans="1:17" s="20" customFormat="1" ht="12.75">
      <c r="A33" s="83">
        <v>2</v>
      </c>
      <c r="B33" s="120" t="s">
        <v>76</v>
      </c>
      <c r="C33" s="85" t="s">
        <v>59</v>
      </c>
      <c r="D33" s="86"/>
      <c r="E33" s="86"/>
      <c r="F33" s="87" t="s">
        <v>77</v>
      </c>
      <c r="G33" s="84" t="s">
        <v>24</v>
      </c>
      <c r="H33" s="88"/>
      <c r="I33" s="88"/>
      <c r="J33" s="88"/>
      <c r="K33" s="89">
        <v>1562</v>
      </c>
      <c r="L33" s="88"/>
      <c r="M33" s="88"/>
      <c r="N33" s="88"/>
      <c r="O33" s="90">
        <f t="shared" si="1"/>
        <v>1562</v>
      </c>
      <c r="P33" s="91" t="s">
        <v>14</v>
      </c>
      <c r="Q33" s="92">
        <v>3</v>
      </c>
    </row>
    <row r="34" spans="1:17" s="20" customFormat="1" ht="12.75">
      <c r="A34" s="83">
        <v>2</v>
      </c>
      <c r="B34" s="120" t="s">
        <v>78</v>
      </c>
      <c r="C34" s="85" t="s">
        <v>59</v>
      </c>
      <c r="D34" s="86"/>
      <c r="E34" s="86"/>
      <c r="F34" s="87" t="s">
        <v>79</v>
      </c>
      <c r="G34" s="84" t="s">
        <v>24</v>
      </c>
      <c r="H34" s="88"/>
      <c r="I34" s="88"/>
      <c r="J34" s="88"/>
      <c r="K34" s="89">
        <v>1031</v>
      </c>
      <c r="L34" s="88"/>
      <c r="M34" s="88"/>
      <c r="N34" s="88"/>
      <c r="O34" s="90">
        <f t="shared" si="1"/>
        <v>1031</v>
      </c>
      <c r="P34" s="91" t="s">
        <v>14</v>
      </c>
      <c r="Q34" s="92">
        <v>3</v>
      </c>
    </row>
    <row r="35" spans="1:17" s="20" customFormat="1" ht="12.75">
      <c r="A35" s="83">
        <v>2</v>
      </c>
      <c r="B35" s="120" t="s">
        <v>80</v>
      </c>
      <c r="C35" s="85" t="s">
        <v>81</v>
      </c>
      <c r="D35" s="86"/>
      <c r="E35" s="86"/>
      <c r="F35" s="87" t="s">
        <v>82</v>
      </c>
      <c r="G35" s="84" t="s">
        <v>24</v>
      </c>
      <c r="H35" s="88"/>
      <c r="I35" s="88"/>
      <c r="J35" s="89">
        <v>1950</v>
      </c>
      <c r="K35" s="88"/>
      <c r="L35" s="88"/>
      <c r="M35" s="88"/>
      <c r="N35" s="88"/>
      <c r="O35" s="90">
        <f t="shared" si="1"/>
        <v>1950</v>
      </c>
      <c r="P35" s="91" t="s">
        <v>13</v>
      </c>
      <c r="Q35" s="92">
        <v>3</v>
      </c>
    </row>
    <row r="36" spans="1:17" s="20" customFormat="1" ht="12.75">
      <c r="A36" s="83">
        <v>2</v>
      </c>
      <c r="B36" s="120" t="s">
        <v>83</v>
      </c>
      <c r="C36" s="85" t="s">
        <v>84</v>
      </c>
      <c r="D36" s="86"/>
      <c r="E36" s="86"/>
      <c r="F36" s="93" t="s">
        <v>85</v>
      </c>
      <c r="G36" s="84" t="s">
        <v>24</v>
      </c>
      <c r="H36" s="88"/>
      <c r="I36" s="88"/>
      <c r="J36" s="88"/>
      <c r="K36" s="89">
        <v>1047</v>
      </c>
      <c r="L36" s="88"/>
      <c r="M36" s="88"/>
      <c r="N36" s="88"/>
      <c r="O36" s="94">
        <f t="shared" si="1"/>
        <v>1047</v>
      </c>
      <c r="P36" s="91" t="s">
        <v>14</v>
      </c>
      <c r="Q36" s="92">
        <v>2</v>
      </c>
    </row>
    <row r="37" spans="1:17" s="20" customFormat="1" ht="13.5" thickBot="1">
      <c r="A37" s="83">
        <v>2</v>
      </c>
      <c r="B37" s="120" t="s">
        <v>86</v>
      </c>
      <c r="C37" s="85" t="s">
        <v>87</v>
      </c>
      <c r="D37" s="86"/>
      <c r="E37" s="86"/>
      <c r="F37" s="93" t="s">
        <v>88</v>
      </c>
      <c r="G37" s="84" t="s">
        <v>24</v>
      </c>
      <c r="H37" s="88"/>
      <c r="I37" s="88"/>
      <c r="J37" s="88"/>
      <c r="K37" s="89">
        <v>9308</v>
      </c>
      <c r="L37" s="88"/>
      <c r="M37" s="88"/>
      <c r="N37" s="88"/>
      <c r="O37" s="94">
        <f t="shared" si="1"/>
        <v>9308</v>
      </c>
      <c r="P37" s="91" t="s">
        <v>14</v>
      </c>
      <c r="Q37" s="92">
        <v>2</v>
      </c>
    </row>
    <row r="38" spans="1:18" s="10" customFormat="1" ht="13.5" thickBot="1">
      <c r="A38" s="95"/>
      <c r="B38" s="121"/>
      <c r="C38" s="96"/>
      <c r="D38" s="97"/>
      <c r="E38" s="98"/>
      <c r="F38" s="99" t="s">
        <v>89</v>
      </c>
      <c r="G38" s="100"/>
      <c r="H38" s="102"/>
      <c r="I38" s="102"/>
      <c r="J38" s="102"/>
      <c r="K38" s="102"/>
      <c r="L38" s="101"/>
      <c r="M38" s="102"/>
      <c r="N38" s="103"/>
      <c r="O38" s="104">
        <f>SUM(O21:O37)</f>
        <v>45888</v>
      </c>
      <c r="P38" s="105"/>
      <c r="Q38" s="106"/>
      <c r="R38" s="55" t="s">
        <v>187</v>
      </c>
    </row>
    <row r="39" spans="1:17" s="20" customFormat="1" ht="12" customHeight="1">
      <c r="A39" s="83">
        <v>3</v>
      </c>
      <c r="B39" s="120" t="s">
        <v>90</v>
      </c>
      <c r="C39" s="85" t="s">
        <v>91</v>
      </c>
      <c r="D39" s="86"/>
      <c r="E39" s="86"/>
      <c r="F39" s="107" t="s">
        <v>92</v>
      </c>
      <c r="G39" s="84" t="s">
        <v>24</v>
      </c>
      <c r="H39" s="88"/>
      <c r="I39" s="88"/>
      <c r="J39" s="88"/>
      <c r="K39" s="89">
        <v>689</v>
      </c>
      <c r="L39" s="88"/>
      <c r="M39" s="88"/>
      <c r="N39" s="88"/>
      <c r="O39" s="108">
        <f aca="true" t="shared" si="2" ref="O39:O44">SUM(H39:N39)</f>
        <v>689</v>
      </c>
      <c r="P39" s="91" t="s">
        <v>14</v>
      </c>
      <c r="Q39" s="92">
        <v>1</v>
      </c>
    </row>
    <row r="40" spans="1:17" s="20" customFormat="1" ht="12.75">
      <c r="A40" s="83">
        <v>3</v>
      </c>
      <c r="B40" s="120" t="s">
        <v>55</v>
      </c>
      <c r="C40" s="85" t="s">
        <v>56</v>
      </c>
      <c r="D40" s="86"/>
      <c r="E40" s="86"/>
      <c r="F40" s="87" t="s">
        <v>57</v>
      </c>
      <c r="G40" s="84" t="s">
        <v>24</v>
      </c>
      <c r="H40" s="88"/>
      <c r="I40" s="88"/>
      <c r="J40" s="88"/>
      <c r="K40" s="88"/>
      <c r="L40" s="89">
        <v>1617</v>
      </c>
      <c r="M40" s="88"/>
      <c r="N40" s="88"/>
      <c r="O40" s="90">
        <f t="shared" si="2"/>
        <v>1617</v>
      </c>
      <c r="P40" s="91" t="s">
        <v>15</v>
      </c>
      <c r="Q40" s="92">
        <v>2</v>
      </c>
    </row>
    <row r="41" spans="1:17" s="20" customFormat="1" ht="12.75">
      <c r="A41" s="83">
        <v>3</v>
      </c>
      <c r="B41" s="120" t="s">
        <v>93</v>
      </c>
      <c r="C41" s="85" t="s">
        <v>59</v>
      </c>
      <c r="D41" s="86"/>
      <c r="E41" s="86"/>
      <c r="F41" s="107" t="s">
        <v>94</v>
      </c>
      <c r="G41" s="84" t="s">
        <v>24</v>
      </c>
      <c r="H41" s="89">
        <v>185</v>
      </c>
      <c r="I41" s="88"/>
      <c r="J41" s="88"/>
      <c r="K41" s="88"/>
      <c r="L41" s="88"/>
      <c r="M41" s="88"/>
      <c r="N41" s="88"/>
      <c r="O41" s="108">
        <f t="shared" si="2"/>
        <v>185</v>
      </c>
      <c r="P41" s="91" t="s">
        <v>11</v>
      </c>
      <c r="Q41" s="92">
        <v>3</v>
      </c>
    </row>
    <row r="42" spans="1:17" s="20" customFormat="1" ht="12.75">
      <c r="A42" s="83">
        <v>3</v>
      </c>
      <c r="B42" s="120" t="s">
        <v>95</v>
      </c>
      <c r="C42" s="85" t="s">
        <v>96</v>
      </c>
      <c r="D42" s="86"/>
      <c r="E42" s="86"/>
      <c r="F42" s="87" t="s">
        <v>97</v>
      </c>
      <c r="G42" s="84" t="s">
        <v>24</v>
      </c>
      <c r="H42" s="88"/>
      <c r="I42" s="89">
        <v>667</v>
      </c>
      <c r="J42" s="88"/>
      <c r="K42" s="88"/>
      <c r="L42" s="88"/>
      <c r="M42" s="88"/>
      <c r="N42" s="88"/>
      <c r="O42" s="90">
        <f t="shared" si="2"/>
        <v>667</v>
      </c>
      <c r="P42" s="91" t="s">
        <v>12</v>
      </c>
      <c r="Q42" s="92">
        <v>3</v>
      </c>
    </row>
    <row r="43" spans="1:17" s="20" customFormat="1" ht="12.75">
      <c r="A43" s="83">
        <v>3</v>
      </c>
      <c r="B43" s="120" t="s">
        <v>98</v>
      </c>
      <c r="C43" s="85" t="s">
        <v>99</v>
      </c>
      <c r="D43" s="86"/>
      <c r="E43" s="86"/>
      <c r="F43" s="107" t="s">
        <v>100</v>
      </c>
      <c r="G43" s="84" t="s">
        <v>24</v>
      </c>
      <c r="H43" s="88"/>
      <c r="I43" s="88"/>
      <c r="J43" s="88"/>
      <c r="K43" s="88"/>
      <c r="L43" s="89">
        <v>291</v>
      </c>
      <c r="M43" s="88"/>
      <c r="N43" s="88"/>
      <c r="O43" s="108">
        <f t="shared" si="2"/>
        <v>291</v>
      </c>
      <c r="P43" s="91" t="s">
        <v>15</v>
      </c>
      <c r="Q43" s="92">
        <v>2</v>
      </c>
    </row>
    <row r="44" spans="1:18" s="20" customFormat="1" ht="13.5" thickBot="1">
      <c r="A44" s="83">
        <v>3</v>
      </c>
      <c r="B44" s="120" t="s">
        <v>101</v>
      </c>
      <c r="C44" s="85" t="s">
        <v>102</v>
      </c>
      <c r="D44" s="86"/>
      <c r="E44" s="86"/>
      <c r="F44" s="87" t="s">
        <v>103</v>
      </c>
      <c r="G44" s="84" t="s">
        <v>24</v>
      </c>
      <c r="H44" s="88"/>
      <c r="I44" s="88"/>
      <c r="J44" s="88"/>
      <c r="K44" s="88"/>
      <c r="L44" s="89">
        <v>1493</v>
      </c>
      <c r="M44" s="88"/>
      <c r="N44" s="88"/>
      <c r="O44" s="90">
        <f t="shared" si="2"/>
        <v>1493</v>
      </c>
      <c r="P44" s="91" t="s">
        <v>15</v>
      </c>
      <c r="Q44" s="92">
        <v>2</v>
      </c>
      <c r="R44" s="56" t="s">
        <v>187</v>
      </c>
    </row>
    <row r="45" spans="1:17" s="10" customFormat="1" ht="13.5" thickBot="1">
      <c r="A45" s="95"/>
      <c r="B45" s="121"/>
      <c r="C45" s="96"/>
      <c r="D45" s="97"/>
      <c r="E45" s="98"/>
      <c r="F45" s="99" t="s">
        <v>104</v>
      </c>
      <c r="G45" s="100"/>
      <c r="H45" s="102"/>
      <c r="I45" s="102"/>
      <c r="J45" s="102"/>
      <c r="K45" s="101"/>
      <c r="L45" s="102"/>
      <c r="M45" s="102"/>
      <c r="N45" s="103"/>
      <c r="O45" s="104">
        <f>SUM(O39:O44)</f>
        <v>4942</v>
      </c>
      <c r="P45" s="105"/>
      <c r="Q45" s="106"/>
    </row>
    <row r="46" spans="1:17" s="20" customFormat="1" ht="12.75">
      <c r="A46" s="83">
        <v>4</v>
      </c>
      <c r="B46" s="120" t="s">
        <v>105</v>
      </c>
      <c r="C46" s="85" t="s">
        <v>106</v>
      </c>
      <c r="D46" s="86"/>
      <c r="E46" s="86"/>
      <c r="F46" s="87" t="s">
        <v>107</v>
      </c>
      <c r="G46" s="84" t="s">
        <v>24</v>
      </c>
      <c r="H46" s="88"/>
      <c r="I46" s="88"/>
      <c r="J46" s="88"/>
      <c r="K46" s="88"/>
      <c r="L46" s="88"/>
      <c r="M46" s="88"/>
      <c r="N46" s="89">
        <v>55</v>
      </c>
      <c r="O46" s="90">
        <f aca="true" t="shared" si="3" ref="O46:O53">SUM(H46:N46)</f>
        <v>55</v>
      </c>
      <c r="P46" s="91" t="s">
        <v>17</v>
      </c>
      <c r="Q46" s="92">
        <v>4</v>
      </c>
    </row>
    <row r="47" spans="1:17" s="20" customFormat="1" ht="12.75">
      <c r="A47" s="83">
        <v>4</v>
      </c>
      <c r="B47" s="120" t="s">
        <v>108</v>
      </c>
      <c r="C47" s="85" t="s">
        <v>109</v>
      </c>
      <c r="D47" s="86"/>
      <c r="E47" s="86"/>
      <c r="F47" s="87" t="s">
        <v>110</v>
      </c>
      <c r="G47" s="84" t="s">
        <v>24</v>
      </c>
      <c r="H47" s="88"/>
      <c r="I47" s="88"/>
      <c r="J47" s="88"/>
      <c r="K47" s="88"/>
      <c r="L47" s="88"/>
      <c r="M47" s="88"/>
      <c r="N47" s="89">
        <v>109</v>
      </c>
      <c r="O47" s="90">
        <f t="shared" si="3"/>
        <v>109</v>
      </c>
      <c r="P47" s="91" t="s">
        <v>17</v>
      </c>
      <c r="Q47" s="92">
        <v>2</v>
      </c>
    </row>
    <row r="48" spans="1:17" s="20" customFormat="1" ht="12.75">
      <c r="A48" s="83">
        <v>4</v>
      </c>
      <c r="B48" s="120" t="s">
        <v>111</v>
      </c>
      <c r="C48" s="85" t="s">
        <v>59</v>
      </c>
      <c r="D48" s="86"/>
      <c r="E48" s="86"/>
      <c r="F48" s="87" t="s">
        <v>112</v>
      </c>
      <c r="G48" s="84" t="s">
        <v>24</v>
      </c>
      <c r="H48" s="88"/>
      <c r="I48" s="88"/>
      <c r="J48" s="88"/>
      <c r="K48" s="88"/>
      <c r="L48" s="88"/>
      <c r="M48" s="88"/>
      <c r="N48" s="89">
        <v>482</v>
      </c>
      <c r="O48" s="90">
        <f t="shared" si="3"/>
        <v>482</v>
      </c>
      <c r="P48" s="91" t="s">
        <v>17</v>
      </c>
      <c r="Q48" s="92">
        <v>2</v>
      </c>
    </row>
    <row r="49" spans="1:17" s="20" customFormat="1" ht="12.75">
      <c r="A49" s="83">
        <v>4</v>
      </c>
      <c r="B49" s="120" t="s">
        <v>113</v>
      </c>
      <c r="C49" s="85" t="s">
        <v>59</v>
      </c>
      <c r="D49" s="86"/>
      <c r="E49" s="86"/>
      <c r="F49" s="87" t="s">
        <v>114</v>
      </c>
      <c r="G49" s="84" t="s">
        <v>24</v>
      </c>
      <c r="H49" s="88"/>
      <c r="I49" s="88"/>
      <c r="J49" s="88"/>
      <c r="K49" s="88"/>
      <c r="L49" s="88"/>
      <c r="M49" s="88"/>
      <c r="N49" s="89">
        <v>292</v>
      </c>
      <c r="O49" s="90">
        <f t="shared" si="3"/>
        <v>292</v>
      </c>
      <c r="P49" s="91" t="s">
        <v>17</v>
      </c>
      <c r="Q49" s="97">
        <v>4</v>
      </c>
    </row>
    <row r="50" spans="1:17" s="20" customFormat="1" ht="12.75">
      <c r="A50" s="83">
        <v>4</v>
      </c>
      <c r="B50" s="120" t="s">
        <v>115</v>
      </c>
      <c r="C50" s="85" t="s">
        <v>59</v>
      </c>
      <c r="D50" s="86"/>
      <c r="E50" s="86"/>
      <c r="F50" s="87" t="s">
        <v>116</v>
      </c>
      <c r="G50" s="84" t="s">
        <v>24</v>
      </c>
      <c r="H50" s="88"/>
      <c r="I50" s="88"/>
      <c r="J50" s="88"/>
      <c r="K50" s="88"/>
      <c r="L50" s="88"/>
      <c r="M50" s="88"/>
      <c r="N50" s="89">
        <v>213</v>
      </c>
      <c r="O50" s="90">
        <f t="shared" si="3"/>
        <v>213</v>
      </c>
      <c r="P50" s="91" t="s">
        <v>17</v>
      </c>
      <c r="Q50" s="97">
        <v>5</v>
      </c>
    </row>
    <row r="51" spans="1:17" s="20" customFormat="1" ht="12.75">
      <c r="A51" s="83">
        <v>4</v>
      </c>
      <c r="B51" s="120" t="s">
        <v>117</v>
      </c>
      <c r="C51" s="85" t="s">
        <v>118</v>
      </c>
      <c r="D51" s="86"/>
      <c r="E51" s="86"/>
      <c r="F51" s="87" t="s">
        <v>119</v>
      </c>
      <c r="G51" s="84" t="s">
        <v>24</v>
      </c>
      <c r="H51" s="88"/>
      <c r="I51" s="88"/>
      <c r="J51" s="88"/>
      <c r="K51" s="88"/>
      <c r="L51" s="88"/>
      <c r="M51" s="88"/>
      <c r="N51" s="89">
        <v>874</v>
      </c>
      <c r="O51" s="90">
        <f t="shared" si="3"/>
        <v>874</v>
      </c>
      <c r="P51" s="91" t="s">
        <v>17</v>
      </c>
      <c r="Q51" s="97">
        <v>4</v>
      </c>
    </row>
    <row r="52" spans="1:17" s="20" customFormat="1" ht="12.75">
      <c r="A52" s="83">
        <v>4</v>
      </c>
      <c r="B52" s="120" t="s">
        <v>120</v>
      </c>
      <c r="C52" s="85" t="s">
        <v>81</v>
      </c>
      <c r="D52" s="86"/>
      <c r="E52" s="86"/>
      <c r="F52" s="87" t="s">
        <v>121</v>
      </c>
      <c r="G52" s="84" t="s">
        <v>24</v>
      </c>
      <c r="H52" s="88"/>
      <c r="I52" s="88"/>
      <c r="J52" s="88"/>
      <c r="K52" s="88"/>
      <c r="L52" s="88"/>
      <c r="M52" s="88"/>
      <c r="N52" s="89">
        <v>22</v>
      </c>
      <c r="O52" s="90">
        <f t="shared" si="3"/>
        <v>22</v>
      </c>
      <c r="P52" s="91" t="s">
        <v>17</v>
      </c>
      <c r="Q52" s="97">
        <v>5</v>
      </c>
    </row>
    <row r="53" spans="1:17" s="20" customFormat="1" ht="13.5" thickBot="1">
      <c r="A53" s="83">
        <v>4</v>
      </c>
      <c r="B53" s="120" t="s">
        <v>122</v>
      </c>
      <c r="C53" s="85" t="s">
        <v>123</v>
      </c>
      <c r="D53" s="86"/>
      <c r="E53" s="86"/>
      <c r="F53" s="93" t="s">
        <v>124</v>
      </c>
      <c r="G53" s="84" t="s">
        <v>24</v>
      </c>
      <c r="H53" s="88"/>
      <c r="I53" s="88"/>
      <c r="J53" s="88"/>
      <c r="K53" s="88"/>
      <c r="L53" s="88"/>
      <c r="M53" s="88"/>
      <c r="N53" s="89">
        <v>273</v>
      </c>
      <c r="O53" s="94">
        <f t="shared" si="3"/>
        <v>273</v>
      </c>
      <c r="P53" s="91" t="s">
        <v>17</v>
      </c>
      <c r="Q53" s="97">
        <v>3</v>
      </c>
    </row>
    <row r="54" spans="1:18" s="10" customFormat="1" ht="13.5" thickBot="1">
      <c r="A54" s="95"/>
      <c r="B54" s="121"/>
      <c r="C54" s="96"/>
      <c r="D54" s="97"/>
      <c r="E54" s="98"/>
      <c r="F54" s="99" t="s">
        <v>125</v>
      </c>
      <c r="G54" s="100"/>
      <c r="H54" s="102"/>
      <c r="I54" s="102"/>
      <c r="J54" s="101"/>
      <c r="K54" s="102"/>
      <c r="L54" s="102"/>
      <c r="M54" s="102"/>
      <c r="N54" s="103"/>
      <c r="O54" s="104">
        <f>SUM(O46:O53)</f>
        <v>2320</v>
      </c>
      <c r="P54" s="105"/>
      <c r="Q54" s="106"/>
      <c r="R54" s="55" t="s">
        <v>187</v>
      </c>
    </row>
    <row r="55" spans="1:17" s="20" customFormat="1" ht="12.75">
      <c r="A55" s="83">
        <v>6</v>
      </c>
      <c r="B55" s="120" t="s">
        <v>126</v>
      </c>
      <c r="C55" s="85" t="s">
        <v>106</v>
      </c>
      <c r="D55" s="86"/>
      <c r="E55" s="86"/>
      <c r="F55" s="87" t="s">
        <v>127</v>
      </c>
      <c r="G55" s="84" t="s">
        <v>24</v>
      </c>
      <c r="H55" s="88"/>
      <c r="I55" s="88"/>
      <c r="J55" s="89">
        <v>183</v>
      </c>
      <c r="K55" s="88"/>
      <c r="L55" s="88"/>
      <c r="M55" s="88"/>
      <c r="N55" s="88"/>
      <c r="O55" s="90">
        <f aca="true" t="shared" si="4" ref="O55:O65">SUM(H55:N55)</f>
        <v>183</v>
      </c>
      <c r="P55" s="91" t="s">
        <v>13</v>
      </c>
      <c r="Q55" s="92">
        <v>3</v>
      </c>
    </row>
    <row r="56" spans="1:17" s="20" customFormat="1" ht="12.75">
      <c r="A56" s="83">
        <v>6</v>
      </c>
      <c r="B56" s="120" t="s">
        <v>128</v>
      </c>
      <c r="C56" s="85" t="s">
        <v>59</v>
      </c>
      <c r="D56" s="86"/>
      <c r="E56" s="86"/>
      <c r="F56" s="87" t="s">
        <v>129</v>
      </c>
      <c r="G56" s="84" t="s">
        <v>24</v>
      </c>
      <c r="H56" s="88"/>
      <c r="I56" s="88"/>
      <c r="J56" s="89">
        <v>109</v>
      </c>
      <c r="K56" s="88"/>
      <c r="L56" s="88"/>
      <c r="M56" s="88"/>
      <c r="N56" s="88"/>
      <c r="O56" s="90">
        <f t="shared" si="4"/>
        <v>109</v>
      </c>
      <c r="P56" s="91" t="s">
        <v>13</v>
      </c>
      <c r="Q56" s="92">
        <v>3</v>
      </c>
    </row>
    <row r="57" spans="1:17" s="20" customFormat="1" ht="12.75">
      <c r="A57" s="83">
        <v>6</v>
      </c>
      <c r="B57" s="120" t="s">
        <v>130</v>
      </c>
      <c r="C57" s="85" t="s">
        <v>131</v>
      </c>
      <c r="D57" s="86"/>
      <c r="E57" s="86"/>
      <c r="F57" s="87" t="s">
        <v>132</v>
      </c>
      <c r="G57" s="84" t="s">
        <v>24</v>
      </c>
      <c r="H57" s="88"/>
      <c r="I57" s="88"/>
      <c r="J57" s="89">
        <v>1597</v>
      </c>
      <c r="K57" s="88"/>
      <c r="L57" s="88"/>
      <c r="M57" s="88"/>
      <c r="N57" s="88"/>
      <c r="O57" s="90">
        <f t="shared" si="4"/>
        <v>1597</v>
      </c>
      <c r="P57" s="91" t="s">
        <v>13</v>
      </c>
      <c r="Q57" s="92">
        <v>3</v>
      </c>
    </row>
    <row r="58" spans="1:17" s="20" customFormat="1" ht="12.75">
      <c r="A58" s="83">
        <v>6</v>
      </c>
      <c r="B58" s="120" t="s">
        <v>133</v>
      </c>
      <c r="C58" s="85" t="s">
        <v>134</v>
      </c>
      <c r="D58" s="86"/>
      <c r="E58" s="86"/>
      <c r="F58" s="87" t="s">
        <v>135</v>
      </c>
      <c r="G58" s="84" t="s">
        <v>24</v>
      </c>
      <c r="H58" s="88"/>
      <c r="I58" s="88"/>
      <c r="J58" s="89">
        <v>2910</v>
      </c>
      <c r="K58" s="88"/>
      <c r="L58" s="88"/>
      <c r="M58" s="88"/>
      <c r="N58" s="88"/>
      <c r="O58" s="90">
        <f t="shared" si="4"/>
        <v>2910</v>
      </c>
      <c r="P58" s="91" t="s">
        <v>13</v>
      </c>
      <c r="Q58" s="92">
        <v>3</v>
      </c>
    </row>
    <row r="59" spans="1:17" s="20" customFormat="1" ht="12.75">
      <c r="A59" s="83">
        <v>2</v>
      </c>
      <c r="B59" s="120" t="s">
        <v>188</v>
      </c>
      <c r="C59" s="85" t="s">
        <v>134</v>
      </c>
      <c r="D59" s="86"/>
      <c r="E59" s="86"/>
      <c r="F59" s="87" t="s">
        <v>189</v>
      </c>
      <c r="G59" s="84" t="s">
        <v>24</v>
      </c>
      <c r="H59" s="88"/>
      <c r="I59" s="88"/>
      <c r="J59" s="89"/>
      <c r="K59" s="88"/>
      <c r="L59" s="88"/>
      <c r="M59" s="88"/>
      <c r="N59" s="88"/>
      <c r="O59" s="90">
        <v>3680</v>
      </c>
      <c r="P59" s="91" t="s">
        <v>13</v>
      </c>
      <c r="Q59" s="92">
        <v>3</v>
      </c>
    </row>
    <row r="60" spans="1:17" s="20" customFormat="1" ht="12.75">
      <c r="A60" s="83">
        <v>6</v>
      </c>
      <c r="B60" s="120" t="s">
        <v>136</v>
      </c>
      <c r="C60" s="85" t="s">
        <v>134</v>
      </c>
      <c r="D60" s="86"/>
      <c r="E60" s="86"/>
      <c r="F60" s="87" t="s">
        <v>137</v>
      </c>
      <c r="G60" s="84" t="s">
        <v>24</v>
      </c>
      <c r="H60" s="88"/>
      <c r="I60" s="88"/>
      <c r="J60" s="89">
        <v>2563</v>
      </c>
      <c r="K60" s="88"/>
      <c r="L60" s="88"/>
      <c r="M60" s="88"/>
      <c r="N60" s="88"/>
      <c r="O60" s="90">
        <f t="shared" si="4"/>
        <v>2563</v>
      </c>
      <c r="P60" s="91" t="s">
        <v>13</v>
      </c>
      <c r="Q60" s="92">
        <v>3</v>
      </c>
    </row>
    <row r="61" spans="1:17" s="20" customFormat="1" ht="12.75">
      <c r="A61" s="83">
        <v>6</v>
      </c>
      <c r="B61" s="120" t="s">
        <v>138</v>
      </c>
      <c r="C61" s="85" t="s">
        <v>139</v>
      </c>
      <c r="D61" s="86"/>
      <c r="E61" s="86"/>
      <c r="F61" s="87" t="s">
        <v>140</v>
      </c>
      <c r="G61" s="84" t="s">
        <v>24</v>
      </c>
      <c r="H61" s="88"/>
      <c r="I61" s="88"/>
      <c r="J61" s="89">
        <v>1000</v>
      </c>
      <c r="K61" s="88"/>
      <c r="L61" s="88"/>
      <c r="M61" s="88"/>
      <c r="N61" s="88"/>
      <c r="O61" s="90">
        <f t="shared" si="4"/>
        <v>1000</v>
      </c>
      <c r="P61" s="91" t="s">
        <v>13</v>
      </c>
      <c r="Q61" s="92">
        <v>1</v>
      </c>
    </row>
    <row r="62" spans="1:17" s="20" customFormat="1" ht="12.75">
      <c r="A62" s="83">
        <v>6</v>
      </c>
      <c r="B62" s="120" t="s">
        <v>141</v>
      </c>
      <c r="C62" s="85" t="s">
        <v>139</v>
      </c>
      <c r="D62" s="86"/>
      <c r="E62" s="86"/>
      <c r="F62" s="87" t="s">
        <v>142</v>
      </c>
      <c r="G62" s="84" t="s">
        <v>24</v>
      </c>
      <c r="H62" s="88"/>
      <c r="I62" s="88"/>
      <c r="J62" s="89">
        <v>194</v>
      </c>
      <c r="K62" s="88"/>
      <c r="L62" s="88"/>
      <c r="M62" s="88"/>
      <c r="N62" s="88"/>
      <c r="O62" s="90">
        <f t="shared" si="4"/>
        <v>194</v>
      </c>
      <c r="P62" s="91" t="s">
        <v>13</v>
      </c>
      <c r="Q62" s="92">
        <v>2</v>
      </c>
    </row>
    <row r="63" spans="1:17" s="20" customFormat="1" ht="12.75">
      <c r="A63" s="83">
        <v>6</v>
      </c>
      <c r="B63" s="120" t="s">
        <v>143</v>
      </c>
      <c r="C63" s="85" t="s">
        <v>139</v>
      </c>
      <c r="D63" s="86"/>
      <c r="E63" s="86"/>
      <c r="F63" s="87" t="s">
        <v>144</v>
      </c>
      <c r="G63" s="84" t="s">
        <v>24</v>
      </c>
      <c r="H63" s="88"/>
      <c r="I63" s="88"/>
      <c r="J63" s="89">
        <v>214</v>
      </c>
      <c r="K63" s="88"/>
      <c r="L63" s="88"/>
      <c r="M63" s="88"/>
      <c r="N63" s="88"/>
      <c r="O63" s="90">
        <f t="shared" si="4"/>
        <v>214</v>
      </c>
      <c r="P63" s="91" t="s">
        <v>13</v>
      </c>
      <c r="Q63" s="92">
        <v>2</v>
      </c>
    </row>
    <row r="64" spans="1:17" s="20" customFormat="1" ht="12.75">
      <c r="A64" s="83">
        <v>6</v>
      </c>
      <c r="B64" s="120" t="s">
        <v>145</v>
      </c>
      <c r="C64" s="85" t="s">
        <v>139</v>
      </c>
      <c r="D64" s="86"/>
      <c r="E64" s="86"/>
      <c r="F64" s="87" t="s">
        <v>146</v>
      </c>
      <c r="G64" s="84" t="s">
        <v>24</v>
      </c>
      <c r="H64" s="88"/>
      <c r="I64" s="88"/>
      <c r="J64" s="89">
        <v>1470</v>
      </c>
      <c r="K64" s="88"/>
      <c r="L64" s="88"/>
      <c r="M64" s="88"/>
      <c r="N64" s="88"/>
      <c r="O64" s="90">
        <f t="shared" si="4"/>
        <v>1470</v>
      </c>
      <c r="P64" s="91" t="s">
        <v>13</v>
      </c>
      <c r="Q64" s="92">
        <v>3</v>
      </c>
    </row>
    <row r="65" spans="1:17" s="20" customFormat="1" ht="13.5" thickBot="1">
      <c r="A65" s="83">
        <v>6</v>
      </c>
      <c r="B65" s="120" t="s">
        <v>147</v>
      </c>
      <c r="C65" s="85" t="s">
        <v>102</v>
      </c>
      <c r="D65" s="86"/>
      <c r="E65" s="86"/>
      <c r="F65" s="93" t="s">
        <v>148</v>
      </c>
      <c r="G65" s="84" t="s">
        <v>24</v>
      </c>
      <c r="H65" s="88"/>
      <c r="I65" s="88"/>
      <c r="J65" s="89">
        <v>279</v>
      </c>
      <c r="K65" s="88"/>
      <c r="L65" s="88"/>
      <c r="M65" s="88"/>
      <c r="N65" s="88"/>
      <c r="O65" s="94">
        <f t="shared" si="4"/>
        <v>279</v>
      </c>
      <c r="P65" s="91" t="s">
        <v>13</v>
      </c>
      <c r="Q65" s="92">
        <v>3</v>
      </c>
    </row>
    <row r="66" spans="1:18" s="10" customFormat="1" ht="13.5" thickBot="1">
      <c r="A66" s="95"/>
      <c r="B66" s="121"/>
      <c r="C66" s="96"/>
      <c r="D66" s="97"/>
      <c r="E66" s="98"/>
      <c r="F66" s="99" t="s">
        <v>190</v>
      </c>
      <c r="G66" s="100"/>
      <c r="H66" s="102"/>
      <c r="I66" s="102"/>
      <c r="J66" s="101"/>
      <c r="K66" s="102"/>
      <c r="L66" s="102"/>
      <c r="M66" s="102"/>
      <c r="N66" s="103"/>
      <c r="O66" s="104">
        <f>SUM(O55:O65)</f>
        <v>14199</v>
      </c>
      <c r="P66" s="105"/>
      <c r="Q66" s="106"/>
      <c r="R66" s="55" t="s">
        <v>187</v>
      </c>
    </row>
    <row r="67" spans="1:17" s="20" customFormat="1" ht="12.75">
      <c r="A67" s="83">
        <v>7</v>
      </c>
      <c r="B67" s="120" t="s">
        <v>149</v>
      </c>
      <c r="C67" s="85" t="s">
        <v>59</v>
      </c>
      <c r="D67" s="86"/>
      <c r="E67" s="86"/>
      <c r="F67" s="93" t="s">
        <v>150</v>
      </c>
      <c r="G67" s="84" t="s">
        <v>24</v>
      </c>
      <c r="H67" s="88"/>
      <c r="I67" s="88"/>
      <c r="J67" s="88"/>
      <c r="K67" s="89">
        <v>936</v>
      </c>
      <c r="L67" s="88"/>
      <c r="M67" s="88"/>
      <c r="N67" s="88"/>
      <c r="O67" s="94">
        <f>SUM(H67:N67)</f>
        <v>936</v>
      </c>
      <c r="P67" s="91" t="s">
        <v>14</v>
      </c>
      <c r="Q67" s="92" t="s">
        <v>71</v>
      </c>
    </row>
    <row r="68" spans="1:17" s="20" customFormat="1" ht="12.75">
      <c r="A68" s="83">
        <v>7</v>
      </c>
      <c r="B68" s="120" t="s">
        <v>151</v>
      </c>
      <c r="C68" s="85" t="s">
        <v>152</v>
      </c>
      <c r="D68" s="86"/>
      <c r="E68" s="86"/>
      <c r="F68" s="87" t="s">
        <v>153</v>
      </c>
      <c r="G68" s="84" t="s">
        <v>24</v>
      </c>
      <c r="H68" s="88"/>
      <c r="I68" s="88"/>
      <c r="J68" s="88"/>
      <c r="K68" s="88"/>
      <c r="L68" s="88"/>
      <c r="M68" s="88"/>
      <c r="N68" s="89">
        <v>1043</v>
      </c>
      <c r="O68" s="90">
        <f>SUM(H68:N68)</f>
        <v>1043</v>
      </c>
      <c r="P68" s="91" t="s">
        <v>13</v>
      </c>
      <c r="Q68" s="92" t="s">
        <v>154</v>
      </c>
    </row>
    <row r="69" spans="1:17" s="20" customFormat="1" ht="13.5" thickBot="1">
      <c r="A69" s="83">
        <v>7</v>
      </c>
      <c r="B69" s="120" t="s">
        <v>155</v>
      </c>
      <c r="C69" s="85" t="s">
        <v>156</v>
      </c>
      <c r="D69" s="86"/>
      <c r="E69" s="86"/>
      <c r="F69" s="87" t="s">
        <v>157</v>
      </c>
      <c r="G69" s="84" t="s">
        <v>24</v>
      </c>
      <c r="H69" s="89">
        <v>1914</v>
      </c>
      <c r="I69" s="88"/>
      <c r="J69" s="88"/>
      <c r="K69" s="88"/>
      <c r="L69" s="88"/>
      <c r="M69" s="88"/>
      <c r="N69" s="88"/>
      <c r="O69" s="90">
        <f>SUM(H69:N69)</f>
        <v>1914</v>
      </c>
      <c r="P69" s="91" t="s">
        <v>11</v>
      </c>
      <c r="Q69" s="92">
        <v>1</v>
      </c>
    </row>
    <row r="70" spans="1:18" s="10" customFormat="1" ht="13.5" thickBot="1">
      <c r="A70" s="95"/>
      <c r="B70" s="121"/>
      <c r="C70" s="96"/>
      <c r="D70" s="97"/>
      <c r="E70" s="98"/>
      <c r="F70" s="99" t="s">
        <v>158</v>
      </c>
      <c r="G70" s="100"/>
      <c r="H70" s="102"/>
      <c r="I70" s="102"/>
      <c r="J70" s="102"/>
      <c r="K70" s="102"/>
      <c r="L70" s="102"/>
      <c r="M70" s="102"/>
      <c r="N70" s="113"/>
      <c r="O70" s="104">
        <f>SUM(O67:O69)</f>
        <v>3893</v>
      </c>
      <c r="P70" s="105"/>
      <c r="Q70" s="106"/>
      <c r="R70" s="55" t="s">
        <v>187</v>
      </c>
    </row>
    <row r="71" spans="1:17" s="20" customFormat="1" ht="12.75">
      <c r="A71" s="83">
        <v>8</v>
      </c>
      <c r="B71" s="120" t="s">
        <v>159</v>
      </c>
      <c r="C71" s="85" t="s">
        <v>160</v>
      </c>
      <c r="D71" s="86"/>
      <c r="E71" s="86"/>
      <c r="F71" s="107" t="s">
        <v>161</v>
      </c>
      <c r="G71" s="84" t="s">
        <v>24</v>
      </c>
      <c r="H71" s="88"/>
      <c r="I71" s="88"/>
      <c r="J71" s="88"/>
      <c r="K71" s="88"/>
      <c r="L71" s="89">
        <v>137</v>
      </c>
      <c r="M71" s="88"/>
      <c r="N71" s="88"/>
      <c r="O71" s="108">
        <f aca="true" t="shared" si="5" ref="O71:O81">SUM(H71:N71)</f>
        <v>137</v>
      </c>
      <c r="P71" s="91" t="s">
        <v>15</v>
      </c>
      <c r="Q71" s="92">
        <v>2</v>
      </c>
    </row>
    <row r="72" spans="1:17" s="20" customFormat="1" ht="12.75">
      <c r="A72" s="83">
        <v>8</v>
      </c>
      <c r="B72" s="120" t="s">
        <v>162</v>
      </c>
      <c r="C72" s="85" t="s">
        <v>59</v>
      </c>
      <c r="D72" s="86"/>
      <c r="E72" s="86"/>
      <c r="F72" s="87" t="s">
        <v>163</v>
      </c>
      <c r="G72" s="84" t="s">
        <v>24</v>
      </c>
      <c r="H72" s="88"/>
      <c r="I72" s="88"/>
      <c r="J72" s="88"/>
      <c r="K72" s="88"/>
      <c r="L72" s="88"/>
      <c r="M72" s="88"/>
      <c r="N72" s="89">
        <v>43</v>
      </c>
      <c r="O72" s="90">
        <f t="shared" si="5"/>
        <v>43</v>
      </c>
      <c r="P72" s="91" t="s">
        <v>17</v>
      </c>
      <c r="Q72" s="92">
        <v>3</v>
      </c>
    </row>
    <row r="73" spans="1:17" s="20" customFormat="1" ht="12.75">
      <c r="A73" s="83">
        <v>8</v>
      </c>
      <c r="B73" s="120" t="s">
        <v>164</v>
      </c>
      <c r="C73" s="85" t="s">
        <v>59</v>
      </c>
      <c r="D73" s="86"/>
      <c r="E73" s="86"/>
      <c r="F73" s="93" t="s">
        <v>165</v>
      </c>
      <c r="G73" s="84" t="s">
        <v>24</v>
      </c>
      <c r="H73" s="89">
        <v>177</v>
      </c>
      <c r="I73" s="88"/>
      <c r="J73" s="88"/>
      <c r="K73" s="88"/>
      <c r="L73" s="88"/>
      <c r="M73" s="88"/>
      <c r="N73" s="88"/>
      <c r="O73" s="94">
        <f t="shared" si="5"/>
        <v>177</v>
      </c>
      <c r="P73" s="91" t="s">
        <v>11</v>
      </c>
      <c r="Q73" s="92">
        <v>1</v>
      </c>
    </row>
    <row r="74" spans="1:17" s="20" customFormat="1" ht="12.75">
      <c r="A74" s="83">
        <v>8</v>
      </c>
      <c r="B74" s="120" t="s">
        <v>166</v>
      </c>
      <c r="C74" s="85" t="s">
        <v>59</v>
      </c>
      <c r="D74" s="86"/>
      <c r="E74" s="86"/>
      <c r="F74" s="87" t="s">
        <v>167</v>
      </c>
      <c r="G74" s="84" t="s">
        <v>24</v>
      </c>
      <c r="H74" s="89">
        <v>310</v>
      </c>
      <c r="I74" s="88"/>
      <c r="J74" s="88"/>
      <c r="K74" s="88"/>
      <c r="L74" s="88"/>
      <c r="M74" s="88"/>
      <c r="N74" s="88"/>
      <c r="O74" s="90">
        <f t="shared" si="5"/>
        <v>310</v>
      </c>
      <c r="P74" s="91" t="s">
        <v>11</v>
      </c>
      <c r="Q74" s="114">
        <v>3</v>
      </c>
    </row>
    <row r="75" spans="1:17" s="20" customFormat="1" ht="12.75">
      <c r="A75" s="83">
        <v>8</v>
      </c>
      <c r="B75" s="120" t="s">
        <v>168</v>
      </c>
      <c r="C75" s="85" t="s">
        <v>59</v>
      </c>
      <c r="D75" s="86"/>
      <c r="E75" s="86"/>
      <c r="F75" s="107" t="s">
        <v>169</v>
      </c>
      <c r="G75" s="84" t="s">
        <v>24</v>
      </c>
      <c r="H75" s="88"/>
      <c r="I75" s="88"/>
      <c r="J75" s="88"/>
      <c r="K75" s="88"/>
      <c r="L75" s="88"/>
      <c r="M75" s="88"/>
      <c r="N75" s="89">
        <v>71</v>
      </c>
      <c r="O75" s="108">
        <f t="shared" si="5"/>
        <v>71</v>
      </c>
      <c r="P75" s="91" t="s">
        <v>17</v>
      </c>
      <c r="Q75" s="114" t="s">
        <v>154</v>
      </c>
    </row>
    <row r="76" spans="1:17" s="20" customFormat="1" ht="12.75">
      <c r="A76" s="83">
        <v>8</v>
      </c>
      <c r="B76" s="120" t="s">
        <v>170</v>
      </c>
      <c r="C76" s="85" t="s">
        <v>171</v>
      </c>
      <c r="D76" s="86"/>
      <c r="E76" s="86"/>
      <c r="F76" s="87" t="s">
        <v>172</v>
      </c>
      <c r="G76" s="84" t="s">
        <v>24</v>
      </c>
      <c r="H76" s="89">
        <v>16</v>
      </c>
      <c r="I76" s="88"/>
      <c r="J76" s="88"/>
      <c r="K76" s="88"/>
      <c r="L76" s="88"/>
      <c r="M76" s="88"/>
      <c r="N76" s="88"/>
      <c r="O76" s="90">
        <f t="shared" si="5"/>
        <v>16</v>
      </c>
      <c r="P76" s="91" t="s">
        <v>11</v>
      </c>
      <c r="Q76" s="114">
        <v>3</v>
      </c>
    </row>
    <row r="77" spans="1:17" s="20" customFormat="1" ht="15" customHeight="1">
      <c r="A77" s="83">
        <v>8</v>
      </c>
      <c r="B77" s="120" t="s">
        <v>173</v>
      </c>
      <c r="C77" s="85" t="s">
        <v>139</v>
      </c>
      <c r="D77" s="86"/>
      <c r="E77" s="86"/>
      <c r="F77" s="87" t="s">
        <v>174</v>
      </c>
      <c r="G77" s="84" t="s">
        <v>24</v>
      </c>
      <c r="H77" s="89">
        <v>33</v>
      </c>
      <c r="I77" s="88"/>
      <c r="J77" s="88"/>
      <c r="K77" s="88"/>
      <c r="L77" s="89">
        <v>258</v>
      </c>
      <c r="M77" s="88"/>
      <c r="N77" s="88"/>
      <c r="O77" s="90">
        <f t="shared" si="5"/>
        <v>291</v>
      </c>
      <c r="P77" s="91" t="s">
        <v>175</v>
      </c>
      <c r="Q77" s="114">
        <v>1</v>
      </c>
    </row>
    <row r="78" spans="1:17" s="20" customFormat="1" ht="12.75">
      <c r="A78" s="83">
        <v>8</v>
      </c>
      <c r="B78" s="120" t="s">
        <v>176</v>
      </c>
      <c r="C78" s="85" t="s">
        <v>139</v>
      </c>
      <c r="D78" s="86"/>
      <c r="E78" s="86"/>
      <c r="F78" s="87" t="s">
        <v>177</v>
      </c>
      <c r="G78" s="84" t="s">
        <v>24</v>
      </c>
      <c r="H78" s="88"/>
      <c r="I78" s="88"/>
      <c r="J78" s="89">
        <v>850</v>
      </c>
      <c r="K78" s="88"/>
      <c r="L78" s="88"/>
      <c r="M78" s="88"/>
      <c r="N78" s="88"/>
      <c r="O78" s="90">
        <f t="shared" si="5"/>
        <v>850</v>
      </c>
      <c r="P78" s="91" t="s">
        <v>13</v>
      </c>
      <c r="Q78" s="114">
        <v>1</v>
      </c>
    </row>
    <row r="79" spans="1:17" s="20" customFormat="1" ht="12.75">
      <c r="A79" s="83">
        <v>8</v>
      </c>
      <c r="B79" s="120" t="s">
        <v>178</v>
      </c>
      <c r="C79" s="85" t="s">
        <v>139</v>
      </c>
      <c r="D79" s="86"/>
      <c r="E79" s="86"/>
      <c r="F79" s="87" t="s">
        <v>179</v>
      </c>
      <c r="G79" s="84" t="s">
        <v>24</v>
      </c>
      <c r="H79" s="88"/>
      <c r="I79" s="88"/>
      <c r="J79" s="88"/>
      <c r="K79" s="88"/>
      <c r="L79" s="88"/>
      <c r="M79" s="88"/>
      <c r="N79" s="89">
        <v>225</v>
      </c>
      <c r="O79" s="90">
        <f t="shared" si="5"/>
        <v>225</v>
      </c>
      <c r="P79" s="91" t="s">
        <v>17</v>
      </c>
      <c r="Q79" s="114" t="s">
        <v>154</v>
      </c>
    </row>
    <row r="80" spans="1:17" s="20" customFormat="1" ht="12.75">
      <c r="A80" s="83">
        <v>8</v>
      </c>
      <c r="B80" s="120" t="s">
        <v>180</v>
      </c>
      <c r="C80" s="85" t="s">
        <v>181</v>
      </c>
      <c r="D80" s="86"/>
      <c r="E80" s="86"/>
      <c r="F80" s="87" t="s">
        <v>182</v>
      </c>
      <c r="G80" s="84" t="s">
        <v>24</v>
      </c>
      <c r="H80" s="88"/>
      <c r="I80" s="88"/>
      <c r="J80" s="88"/>
      <c r="K80" s="89">
        <v>3260</v>
      </c>
      <c r="L80" s="88"/>
      <c r="M80" s="88"/>
      <c r="N80" s="88"/>
      <c r="O80" s="90">
        <f t="shared" si="5"/>
        <v>3260</v>
      </c>
      <c r="P80" s="91" t="s">
        <v>15</v>
      </c>
      <c r="Q80" s="114">
        <v>1</v>
      </c>
    </row>
    <row r="81" spans="1:17" s="20" customFormat="1" ht="13.5" thickBot="1">
      <c r="A81" s="83">
        <v>8</v>
      </c>
      <c r="B81" s="122" t="s">
        <v>183</v>
      </c>
      <c r="C81" s="115" t="s">
        <v>22</v>
      </c>
      <c r="D81" s="116"/>
      <c r="E81" s="116"/>
      <c r="F81" s="93" t="s">
        <v>184</v>
      </c>
      <c r="G81" s="84" t="s">
        <v>24</v>
      </c>
      <c r="H81" s="89">
        <v>200</v>
      </c>
      <c r="I81" s="88"/>
      <c r="J81" s="88"/>
      <c r="K81" s="88"/>
      <c r="L81" s="88"/>
      <c r="M81" s="88"/>
      <c r="N81" s="88"/>
      <c r="O81" s="90">
        <f t="shared" si="5"/>
        <v>200</v>
      </c>
      <c r="P81" s="91" t="s">
        <v>11</v>
      </c>
      <c r="Q81" s="114">
        <v>1</v>
      </c>
    </row>
    <row r="82" spans="1:18" s="10" customFormat="1" ht="13.5" thickBot="1">
      <c r="A82" s="95"/>
      <c r="B82" s="146" t="s">
        <v>185</v>
      </c>
      <c r="C82" s="147"/>
      <c r="D82" s="147"/>
      <c r="E82" s="147"/>
      <c r="F82" s="148"/>
      <c r="G82" s="100"/>
      <c r="H82" s="102"/>
      <c r="I82" s="102"/>
      <c r="J82" s="102"/>
      <c r="K82" s="101"/>
      <c r="L82" s="102"/>
      <c r="M82" s="102"/>
      <c r="N82" s="103"/>
      <c r="O82" s="104">
        <f>SUM(O71:O81)</f>
        <v>5580</v>
      </c>
      <c r="P82" s="105"/>
      <c r="Q82" s="117"/>
      <c r="R82" s="55" t="s">
        <v>187</v>
      </c>
    </row>
    <row r="83" spans="1:17" s="20" customFormat="1" ht="12.75">
      <c r="A83" s="39"/>
      <c r="B83" s="40"/>
      <c r="C83" s="40"/>
      <c r="D83" s="41"/>
      <c r="E83" s="41"/>
      <c r="F83" s="123" t="s">
        <v>186</v>
      </c>
      <c r="G83" s="42"/>
      <c r="H83" s="43"/>
      <c r="I83" s="43"/>
      <c r="J83" s="44"/>
      <c r="K83" s="43"/>
      <c r="L83" s="43"/>
      <c r="M83" s="43"/>
      <c r="N83" s="43"/>
      <c r="O83" s="144">
        <f>O11+O18+O20+O38+O45+O54+O66+O70+O82</f>
        <v>194010</v>
      </c>
      <c r="P83" s="118"/>
      <c r="Q83" s="68"/>
    </row>
    <row r="84" spans="1:18" s="10" customFormat="1" ht="15" customHeight="1" thickBot="1">
      <c r="A84" s="47"/>
      <c r="B84" s="48"/>
      <c r="C84" s="48"/>
      <c r="D84" s="48"/>
      <c r="E84" s="48"/>
      <c r="F84" s="124"/>
      <c r="G84" s="49"/>
      <c r="H84" s="50">
        <f aca="true" t="shared" si="6" ref="H84:N84">SUM(H13:H82)</f>
        <v>2835</v>
      </c>
      <c r="I84" s="50">
        <f t="shared" si="6"/>
        <v>667</v>
      </c>
      <c r="J84" s="50">
        <f t="shared" si="6"/>
        <v>50763</v>
      </c>
      <c r="K84" s="50">
        <f t="shared" si="6"/>
        <v>101454</v>
      </c>
      <c r="L84" s="50">
        <f t="shared" si="6"/>
        <v>3796</v>
      </c>
      <c r="M84" s="50">
        <f t="shared" si="6"/>
        <v>20278</v>
      </c>
      <c r="N84" s="50">
        <f t="shared" si="6"/>
        <v>3702</v>
      </c>
      <c r="O84" s="145"/>
      <c r="P84" s="119"/>
      <c r="Q84" s="69"/>
      <c r="R84" s="55" t="s">
        <v>187</v>
      </c>
    </row>
  </sheetData>
  <mergeCells count="9">
    <mergeCell ref="A1:O1"/>
    <mergeCell ref="A3:O3"/>
    <mergeCell ref="A4:O4"/>
    <mergeCell ref="A2:O2"/>
    <mergeCell ref="A5:O5"/>
    <mergeCell ref="A6:O6"/>
    <mergeCell ref="F83:F84"/>
    <mergeCell ref="O83:O84"/>
    <mergeCell ref="B82:F82"/>
  </mergeCells>
  <printOptions horizontalCentered="1"/>
  <pageMargins left="0.1" right="0.1" top="0.52" bottom="0.51" header="0.24" footer="0.22"/>
  <pageSetup horizontalDpi="1200" verticalDpi="1200" orientation="portrait" scale="95" r:id="rId1"/>
  <headerFooter alignWithMargins="0">
    <oddFooter>&amp;L&amp;"Arial,Regular"&amp;8Prepared by Countywide Planning and Development&amp;C&amp;"Arial,Regular"&amp;8&amp;P of &amp;N&amp;R&amp;"Arial,Regular"&amp;8&amp;D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jonesmo</dc:creator>
  <cp:keywords/>
  <dc:description/>
  <cp:lastModifiedBy>lumbagamboac</cp:lastModifiedBy>
  <cp:lastPrinted>2003-07-09T17:33:06Z</cp:lastPrinted>
  <dcterms:created xsi:type="dcterms:W3CDTF">2003-05-18T16:41:21Z</dcterms:created>
  <dcterms:modified xsi:type="dcterms:W3CDTF">2003-07-10T21:41:43Z</dcterms:modified>
  <cp:category/>
  <cp:version/>
  <cp:contentType/>
  <cp:contentStatus/>
</cp:coreProperties>
</file>