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276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<sst xmlns="http://schemas.openxmlformats.org/spreadsheetml/2006/main" count="174" uniqueCount="82">
  <si>
    <t>Total</t>
  </si>
  <si>
    <t>FY'88</t>
  </si>
  <si>
    <t>FY'89</t>
  </si>
  <si>
    <t>FY'90</t>
  </si>
  <si>
    <t>FY'91</t>
  </si>
  <si>
    <t>FY'92</t>
  </si>
  <si>
    <t>FY'93</t>
  </si>
  <si>
    <t>FY'94</t>
  </si>
  <si>
    <t>FY'95</t>
  </si>
  <si>
    <t>FY'96</t>
  </si>
  <si>
    <t>FY'97</t>
  </si>
  <si>
    <t>FY'98</t>
  </si>
  <si>
    <t>FY'99</t>
  </si>
  <si>
    <t>FY'00</t>
  </si>
  <si>
    <t>FY'01</t>
  </si>
  <si>
    <t>FY'02</t>
  </si>
  <si>
    <t>FY'03</t>
  </si>
  <si>
    <t>FY'04</t>
  </si>
  <si>
    <t>FY'05</t>
  </si>
  <si>
    <t>Gold Line</t>
  </si>
  <si>
    <t>Green Line</t>
  </si>
  <si>
    <t>Red Line</t>
  </si>
  <si>
    <t>Blue Line</t>
  </si>
  <si>
    <t>Year Prior</t>
  </si>
  <si>
    <t>Fare</t>
  </si>
  <si>
    <t>Notes</t>
  </si>
  <si>
    <t>-</t>
  </si>
  <si>
    <t>Year</t>
  </si>
  <si>
    <t>Strike</t>
  </si>
  <si>
    <t>Total Bus</t>
  </si>
  <si>
    <t>% Change From</t>
  </si>
  <si>
    <t>BUS</t>
  </si>
  <si>
    <t>RAIL</t>
  </si>
  <si>
    <t>TOTAL SYSTEM</t>
  </si>
  <si>
    <t>Total Rail</t>
  </si>
  <si>
    <t>Foothill formed</t>
  </si>
  <si>
    <t>Metrolink opens</t>
  </si>
  <si>
    <t xml:space="preserve">CHANGE SINCE RAIL OPENED IN 1990 </t>
  </si>
  <si>
    <t>FY'06</t>
  </si>
  <si>
    <t xml:space="preserve">Annual Boardings </t>
  </si>
  <si>
    <t xml:space="preserve">Average Weekday Boardings </t>
  </si>
  <si>
    <t>Base Fare</t>
  </si>
  <si>
    <t>FY'08</t>
  </si>
  <si>
    <t>FY'07</t>
  </si>
  <si>
    <t>FY'09</t>
  </si>
  <si>
    <t>FY'10</t>
  </si>
  <si>
    <t>(weekday everage boardings only, does not include Sat or Sun)</t>
  </si>
  <si>
    <t>Fare incr. delayed</t>
  </si>
  <si>
    <t>FY'87</t>
  </si>
  <si>
    <t>FY'86</t>
  </si>
  <si>
    <t>FY'85</t>
  </si>
  <si>
    <t>FY'84</t>
  </si>
  <si>
    <t>FY83</t>
  </si>
  <si>
    <t>Prop A subsidy</t>
  </si>
  <si>
    <t>FY80</t>
  </si>
  <si>
    <t>FY81</t>
  </si>
  <si>
    <t>FY82</t>
  </si>
  <si>
    <t>FY'79</t>
  </si>
  <si>
    <t>FY'80</t>
  </si>
  <si>
    <t>FY'81</t>
  </si>
  <si>
    <t>FY'82</t>
  </si>
  <si>
    <t>FY'83</t>
  </si>
  <si>
    <t>FY'11</t>
  </si>
  <si>
    <t>FY'13</t>
  </si>
  <si>
    <t>FY'12</t>
  </si>
  <si>
    <t>Expo Line</t>
  </si>
  <si>
    <t xml:space="preserve">Orange Line Transitway </t>
  </si>
  <si>
    <t>Orange Line Transitway</t>
  </si>
  <si>
    <t>FY'14</t>
  </si>
  <si>
    <t>FY'15</t>
  </si>
  <si>
    <t>Fy'12</t>
  </si>
  <si>
    <t>FY'16</t>
  </si>
  <si>
    <t>FY'17</t>
  </si>
  <si>
    <t>Red/Purple Line</t>
  </si>
  <si>
    <t>Bus Direct + Contracted</t>
  </si>
  <si>
    <t>Service Changes</t>
  </si>
  <si>
    <t>Fare restructure</t>
  </si>
  <si>
    <t>$3 Day pass intro</t>
  </si>
  <si>
    <t>EZ pass intro</t>
  </si>
  <si>
    <t>FY'18</t>
  </si>
  <si>
    <t>FY'19</t>
  </si>
  <si>
    <t>FY'20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</si>
</sst>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</numFmts>
  <fonts count="41"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9" fontId="0" fillId="0" borderId="13" xfId="59" applyFont="1" applyBorder="1" applyAlignment="1">
      <alignment/>
    </xf>
    <xf numFmtId="3" fontId="0" fillId="0" borderId="14" xfId="0" applyNumberFormat="1" applyBorder="1" applyAlignment="1">
      <alignment/>
    </xf>
    <xf numFmtId="9" fontId="0" fillId="0" borderId="15" xfId="59" applyFont="1" applyBorder="1" applyAlignment="1">
      <alignment/>
    </xf>
    <xf numFmtId="166" fontId="0" fillId="0" borderId="12" xfId="42" applyNumberFormat="1" applyFont="1" applyBorder="1" applyAlignment="1">
      <alignment/>
    </xf>
    <xf numFmtId="166" fontId="0" fillId="0" borderId="14" xfId="42" applyNumberFormat="1" applyFont="1" applyBorder="1" applyAlignment="1">
      <alignment/>
    </xf>
    <xf numFmtId="0" fontId="3" fillId="33" borderId="11" xfId="0" applyFont="1" applyFill="1" applyBorder="1" applyAlignment="1">
      <alignment horizontal="left"/>
    </xf>
    <xf numFmtId="9" fontId="0" fillId="0" borderId="13" xfId="59" applyNumberFormat="1" applyFont="1" applyBorder="1" applyAlignment="1">
      <alignment/>
    </xf>
    <xf numFmtId="9" fontId="0" fillId="0" borderId="15" xfId="59" applyNumberFormat="1" applyFont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5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164" fontId="0" fillId="0" borderId="0" xfId="59" applyNumberFormat="1" applyFont="1" applyAlignment="1">
      <alignment/>
    </xf>
    <xf numFmtId="164" fontId="0" fillId="0" borderId="0" xfId="59" applyNumberFormat="1" applyFont="1" applyFill="1" applyBorder="1" applyAlignment="1">
      <alignment/>
    </xf>
    <xf numFmtId="166" fontId="0" fillId="0" borderId="0" xfId="42" applyNumberFormat="1" applyFont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right"/>
    </xf>
    <xf numFmtId="3" fontId="0" fillId="0" borderId="0" xfId="42" applyNumberFormat="1" applyFont="1" applyBorder="1" applyAlignment="1">
      <alignment/>
    </xf>
    <xf numFmtId="3" fontId="0" fillId="0" borderId="0" xfId="42" applyNumberFormat="1" applyFont="1" applyBorder="1" applyAlignment="1">
      <alignment/>
    </xf>
    <xf numFmtId="3" fontId="0" fillId="0" borderId="0" xfId="42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166" fontId="0" fillId="0" borderId="0" xfId="42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166" fontId="0" fillId="0" borderId="17" xfId="42" applyNumberFormat="1" applyFont="1" applyBorder="1" applyAlignment="1">
      <alignment/>
    </xf>
    <xf numFmtId="166" fontId="0" fillId="0" borderId="15" xfId="42" applyNumberFormat="1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0" fontId="0" fillId="0" borderId="13" xfId="59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166" fontId="7" fillId="0" borderId="0" xfId="42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right"/>
    </xf>
    <xf numFmtId="166" fontId="0" fillId="0" borderId="12" xfId="42" applyNumberFormat="1" applyFont="1" applyBorder="1" applyAlignment="1">
      <alignment horizontal="right"/>
    </xf>
    <xf numFmtId="9" fontId="0" fillId="0" borderId="13" xfId="59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7" fillId="0" borderId="13" xfId="0" applyFont="1" applyFill="1" applyBorder="1" applyAlignment="1">
      <alignment/>
    </xf>
    <xf numFmtId="3" fontId="7" fillId="0" borderId="0" xfId="42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42" applyNumberFormat="1" applyFont="1" applyBorder="1" applyAlignment="1">
      <alignment horizontal="right"/>
    </xf>
    <xf numFmtId="3" fontId="0" fillId="0" borderId="0" xfId="42" applyNumberFormat="1" applyFont="1" applyFill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166" fontId="0" fillId="0" borderId="0" xfId="42" applyNumberFormat="1" applyFont="1" applyFill="1" applyAlignment="1">
      <alignment horizontal="center"/>
    </xf>
    <xf numFmtId="166" fontId="0" fillId="0" borderId="13" xfId="42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2" fontId="0" fillId="0" borderId="12" xfId="0" applyNumberFormat="1" applyBorder="1" applyAlignment="1">
      <alignment horizontal="right"/>
    </xf>
    <xf numFmtId="0" fontId="0" fillId="0" borderId="15" xfId="0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3" fillId="33" borderId="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9" fontId="0" fillId="0" borderId="0" xfId="59" applyNumberFormat="1" applyFont="1" applyFill="1" applyBorder="1" applyAlignment="1">
      <alignment/>
    </xf>
    <xf numFmtId="9" fontId="0" fillId="0" borderId="0" xfId="59" applyNumberFormat="1" applyFont="1" applyAlignment="1">
      <alignment/>
    </xf>
    <xf numFmtId="10" fontId="0" fillId="0" borderId="15" xfId="59" applyNumberFormat="1" applyFont="1" applyBorder="1" applyAlignment="1">
      <alignment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9"/>
  <sheetViews>
    <sheetView tabSelected="1" zoomScalePageLayoutView="0" workbookViewId="0" topLeftCell="A76">
      <selection activeCell="D101" sqref="D101"/>
    </sheetView>
  </sheetViews>
  <sheetFormatPr defaultColWidth="9.140625" defaultRowHeight="12.75"/>
  <cols>
    <col min="1" max="1" width="3.00390625" style="0" customWidth="1"/>
    <col min="3" max="9" width="15.140625" style="0" customWidth="1"/>
    <col min="10" max="10" width="11.140625" style="0" bestFit="1" customWidth="1"/>
    <col min="11" max="11" width="15.421875" style="0" bestFit="1" customWidth="1"/>
    <col min="12" max="12" width="12.28125" style="0" customWidth="1"/>
    <col min="13" max="13" width="15.421875" style="0" bestFit="1" customWidth="1"/>
    <col min="14" max="14" width="13.421875" style="0" bestFit="1" customWidth="1"/>
    <col min="15" max="15" width="15.421875" style="0" bestFit="1" customWidth="1"/>
    <col min="16" max="16" width="6.00390625" style="0" customWidth="1"/>
    <col min="17" max="17" width="15.57421875" style="0" customWidth="1"/>
  </cols>
  <sheetData>
    <row r="1" spans="2:3" ht="16.5" thickBot="1">
      <c r="B1" s="42" t="s">
        <v>39</v>
      </c>
      <c r="C1" s="43"/>
    </row>
    <row r="2" spans="2:17" ht="12.75">
      <c r="B2" s="2"/>
      <c r="C2" s="16"/>
      <c r="D2" s="16"/>
      <c r="E2" s="16"/>
      <c r="F2" s="16"/>
      <c r="G2" s="16"/>
      <c r="H2" s="16"/>
      <c r="I2" s="3"/>
      <c r="J2" s="2"/>
      <c r="K2" s="3" t="s">
        <v>31</v>
      </c>
      <c r="L2" s="2"/>
      <c r="M2" s="3" t="s">
        <v>32</v>
      </c>
      <c r="N2" s="2"/>
      <c r="O2" s="13" t="s">
        <v>33</v>
      </c>
      <c r="P2" s="16"/>
      <c r="Q2" s="3"/>
    </row>
    <row r="3" spans="2:17" ht="12.75">
      <c r="B3" s="4"/>
      <c r="C3" s="17"/>
      <c r="D3" s="17"/>
      <c r="E3" s="17"/>
      <c r="F3" s="17"/>
      <c r="G3" s="17"/>
      <c r="H3" s="17"/>
      <c r="I3" s="5"/>
      <c r="J3" s="4"/>
      <c r="K3" s="5" t="s">
        <v>30</v>
      </c>
      <c r="L3" s="4"/>
      <c r="M3" s="5" t="s">
        <v>30</v>
      </c>
      <c r="N3" s="4"/>
      <c r="O3" s="5" t="s">
        <v>30</v>
      </c>
      <c r="P3" s="17"/>
      <c r="Q3" s="5"/>
    </row>
    <row r="4" spans="2:17" ht="26.25" thickBot="1">
      <c r="B4" s="29" t="s">
        <v>27</v>
      </c>
      <c r="C4" s="75" t="s">
        <v>74</v>
      </c>
      <c r="D4" s="28" t="s">
        <v>22</v>
      </c>
      <c r="E4" s="28" t="s">
        <v>73</v>
      </c>
      <c r="F4" s="28" t="s">
        <v>20</v>
      </c>
      <c r="G4" s="28" t="s">
        <v>19</v>
      </c>
      <c r="H4" s="28" t="s">
        <v>65</v>
      </c>
      <c r="I4" s="76" t="s">
        <v>67</v>
      </c>
      <c r="J4" s="29" t="s">
        <v>29</v>
      </c>
      <c r="K4" s="5" t="s">
        <v>23</v>
      </c>
      <c r="L4" s="4" t="s">
        <v>34</v>
      </c>
      <c r="M4" s="5" t="s">
        <v>23</v>
      </c>
      <c r="N4" s="4" t="s">
        <v>0</v>
      </c>
      <c r="O4" s="5" t="s">
        <v>23</v>
      </c>
      <c r="P4" s="17" t="s">
        <v>24</v>
      </c>
      <c r="Q4" s="5" t="s">
        <v>25</v>
      </c>
    </row>
    <row r="5" spans="2:17" s="45" customFormat="1" ht="12.75">
      <c r="B5" s="59"/>
      <c r="C5" s="60"/>
      <c r="D5" s="73"/>
      <c r="E5" s="47"/>
      <c r="F5" s="47"/>
      <c r="G5" s="47"/>
      <c r="H5" s="47"/>
      <c r="I5" s="48"/>
      <c r="J5" s="46"/>
      <c r="K5" s="49"/>
      <c r="L5" s="50"/>
      <c r="M5" s="49"/>
      <c r="N5" s="50"/>
      <c r="O5" s="49"/>
      <c r="P5" s="69"/>
      <c r="Q5" s="49"/>
    </row>
    <row r="6" spans="2:17" s="45" customFormat="1" ht="12.75">
      <c r="B6" s="51" t="s">
        <v>57</v>
      </c>
      <c r="C6" s="52">
        <v>371320400</v>
      </c>
      <c r="D6" s="73"/>
      <c r="E6" s="47"/>
      <c r="F6" s="47"/>
      <c r="G6" s="47"/>
      <c r="H6" s="47"/>
      <c r="I6" s="48"/>
      <c r="J6" s="6">
        <f aca="true" t="shared" si="0" ref="J6:J47">C6</f>
        <v>371320400</v>
      </c>
      <c r="K6" s="55" t="s">
        <v>26</v>
      </c>
      <c r="L6" s="50"/>
      <c r="M6" s="49"/>
      <c r="N6" s="6">
        <f aca="true" t="shared" si="1" ref="N6:N47">SUM(C6:I6)</f>
        <v>371320400</v>
      </c>
      <c r="O6" s="53" t="s">
        <v>26</v>
      </c>
      <c r="P6" s="70">
        <v>0.55</v>
      </c>
      <c r="Q6" s="57" t="s">
        <v>28</v>
      </c>
    </row>
    <row r="7" spans="2:17" s="45" customFormat="1" ht="12.75">
      <c r="B7" s="51" t="s">
        <v>54</v>
      </c>
      <c r="C7" s="52">
        <v>378221200</v>
      </c>
      <c r="D7" s="73"/>
      <c r="E7" s="47"/>
      <c r="F7" s="47"/>
      <c r="G7" s="47"/>
      <c r="H7" s="47"/>
      <c r="I7" s="48"/>
      <c r="J7" s="6">
        <f t="shared" si="0"/>
        <v>378221200</v>
      </c>
      <c r="K7" s="8">
        <f aca="true" t="shared" si="2" ref="K7:K16">(J7/J6)-1</f>
        <v>0.01858448929819101</v>
      </c>
      <c r="L7" s="50"/>
      <c r="M7" s="49"/>
      <c r="N7" s="6">
        <f t="shared" si="1"/>
        <v>378221200</v>
      </c>
      <c r="O7" s="14">
        <f aca="true" t="shared" si="3" ref="O7:O16">(N7/N6)-1</f>
        <v>0.01858448929819101</v>
      </c>
      <c r="P7" s="70">
        <v>0.65</v>
      </c>
      <c r="Q7" s="49"/>
    </row>
    <row r="8" spans="2:17" s="45" customFormat="1" ht="12.75">
      <c r="B8" s="51" t="s">
        <v>55</v>
      </c>
      <c r="C8" s="52">
        <v>395468985</v>
      </c>
      <c r="D8" s="73"/>
      <c r="E8" s="47"/>
      <c r="F8" s="47"/>
      <c r="G8" s="47"/>
      <c r="H8" s="47"/>
      <c r="I8" s="48"/>
      <c r="J8" s="6">
        <f t="shared" si="0"/>
        <v>395468985</v>
      </c>
      <c r="K8" s="8">
        <f t="shared" si="2"/>
        <v>0.04560237501229447</v>
      </c>
      <c r="L8" s="50"/>
      <c r="M8" s="49"/>
      <c r="N8" s="6">
        <f t="shared" si="1"/>
        <v>395468985</v>
      </c>
      <c r="O8" s="14">
        <f t="shared" si="3"/>
        <v>0.04560237501229447</v>
      </c>
      <c r="P8" s="70">
        <v>0.85</v>
      </c>
      <c r="Q8" s="49"/>
    </row>
    <row r="9" spans="2:17" s="45" customFormat="1" ht="12.75">
      <c r="B9" s="51" t="s">
        <v>56</v>
      </c>
      <c r="C9" s="52">
        <v>357397702</v>
      </c>
      <c r="D9" s="73"/>
      <c r="E9" s="47"/>
      <c r="F9" s="47"/>
      <c r="G9" s="47"/>
      <c r="H9" s="47"/>
      <c r="I9" s="48"/>
      <c r="J9" s="6">
        <f t="shared" si="0"/>
        <v>357397702</v>
      </c>
      <c r="K9" s="8">
        <f t="shared" si="2"/>
        <v>-0.096268694749855</v>
      </c>
      <c r="L9" s="50"/>
      <c r="M9" s="49"/>
      <c r="N9" s="6">
        <f t="shared" si="1"/>
        <v>357397702</v>
      </c>
      <c r="O9" s="14">
        <f t="shared" si="3"/>
        <v>-0.096268694749855</v>
      </c>
      <c r="P9" s="70">
        <v>0.85</v>
      </c>
      <c r="Q9" s="57" t="s">
        <v>53</v>
      </c>
    </row>
    <row r="10" spans="2:17" s="45" customFormat="1" ht="12.75">
      <c r="B10" s="51" t="s">
        <v>52</v>
      </c>
      <c r="C10" s="52">
        <v>415865888</v>
      </c>
      <c r="D10" s="73"/>
      <c r="E10" s="47"/>
      <c r="F10" s="47"/>
      <c r="G10" s="47"/>
      <c r="H10" s="47"/>
      <c r="I10" s="48"/>
      <c r="J10" s="6">
        <f t="shared" si="0"/>
        <v>415865888</v>
      </c>
      <c r="K10" s="8">
        <f t="shared" si="2"/>
        <v>0.16359418561678374</v>
      </c>
      <c r="L10" s="54">
        <f aca="true" t="shared" si="4" ref="L10:L47">SUM(D10:I10)</f>
        <v>0</v>
      </c>
      <c r="M10" s="32" t="s">
        <v>26</v>
      </c>
      <c r="N10" s="6">
        <f t="shared" si="1"/>
        <v>415865888</v>
      </c>
      <c r="O10" s="14">
        <f t="shared" si="3"/>
        <v>0.16359418561678374</v>
      </c>
      <c r="P10" s="71">
        <v>0.5</v>
      </c>
      <c r="Q10" s="57" t="s">
        <v>53</v>
      </c>
    </row>
    <row r="11" spans="2:17" s="45" customFormat="1" ht="12.75">
      <c r="B11" s="51" t="s">
        <v>51</v>
      </c>
      <c r="C11" s="52">
        <v>465637730</v>
      </c>
      <c r="D11" s="73"/>
      <c r="E11" s="47"/>
      <c r="F11" s="47"/>
      <c r="G11" s="47"/>
      <c r="H11" s="47"/>
      <c r="I11" s="48"/>
      <c r="J11" s="6">
        <f t="shared" si="0"/>
        <v>465637730</v>
      </c>
      <c r="K11" s="8">
        <f t="shared" si="2"/>
        <v>0.11968243473722961</v>
      </c>
      <c r="L11" s="54">
        <f t="shared" si="4"/>
        <v>0</v>
      </c>
      <c r="M11" s="32" t="s">
        <v>26</v>
      </c>
      <c r="N11" s="6">
        <f t="shared" si="1"/>
        <v>465637730</v>
      </c>
      <c r="O11" s="14">
        <f t="shared" si="3"/>
        <v>0.11968243473722961</v>
      </c>
      <c r="P11" s="71">
        <v>0.5</v>
      </c>
      <c r="Q11" s="57"/>
    </row>
    <row r="12" spans="2:17" s="45" customFormat="1" ht="12.75">
      <c r="B12" s="51" t="s">
        <v>50</v>
      </c>
      <c r="C12" s="52">
        <v>497158321</v>
      </c>
      <c r="D12" s="73"/>
      <c r="E12" s="47"/>
      <c r="F12" s="47"/>
      <c r="G12" s="47"/>
      <c r="H12" s="47"/>
      <c r="I12" s="48"/>
      <c r="J12" s="6">
        <f t="shared" si="0"/>
        <v>497158321</v>
      </c>
      <c r="K12" s="8">
        <f t="shared" si="2"/>
        <v>0.06769337828358535</v>
      </c>
      <c r="L12" s="54">
        <f t="shared" si="4"/>
        <v>0</v>
      </c>
      <c r="M12" s="32" t="s">
        <v>26</v>
      </c>
      <c r="N12" s="6">
        <f t="shared" si="1"/>
        <v>497158321</v>
      </c>
      <c r="O12" s="14">
        <f t="shared" si="3"/>
        <v>0.06769337828358535</v>
      </c>
      <c r="P12" s="71">
        <v>0.85</v>
      </c>
      <c r="Q12" s="57"/>
    </row>
    <row r="13" spans="2:17" s="45" customFormat="1" ht="12.75">
      <c r="B13" s="51" t="s">
        <v>49</v>
      </c>
      <c r="C13" s="52">
        <v>450378397</v>
      </c>
      <c r="D13" s="73"/>
      <c r="E13" s="47"/>
      <c r="F13" s="47"/>
      <c r="G13" s="47"/>
      <c r="H13" s="47"/>
      <c r="I13" s="48"/>
      <c r="J13" s="6">
        <f t="shared" si="0"/>
        <v>450378397</v>
      </c>
      <c r="K13" s="8">
        <f t="shared" si="2"/>
        <v>-0.09409462141940095</v>
      </c>
      <c r="L13" s="54">
        <f t="shared" si="4"/>
        <v>0</v>
      </c>
      <c r="M13" s="32" t="s">
        <v>26</v>
      </c>
      <c r="N13" s="6">
        <f t="shared" si="1"/>
        <v>450378397</v>
      </c>
      <c r="O13" s="14">
        <f t="shared" si="3"/>
        <v>-0.09409462141940095</v>
      </c>
      <c r="P13" s="71">
        <v>0.85</v>
      </c>
      <c r="Q13" s="57"/>
    </row>
    <row r="14" spans="2:17" s="45" customFormat="1" ht="12.75">
      <c r="B14" s="51" t="s">
        <v>48</v>
      </c>
      <c r="C14" s="52">
        <v>436506846</v>
      </c>
      <c r="D14" s="73"/>
      <c r="E14" s="47"/>
      <c r="F14" s="47"/>
      <c r="G14" s="47"/>
      <c r="H14" s="47"/>
      <c r="I14" s="48"/>
      <c r="J14" s="6">
        <f t="shared" si="0"/>
        <v>436506846</v>
      </c>
      <c r="K14" s="8">
        <f t="shared" si="2"/>
        <v>-0.030799769909923058</v>
      </c>
      <c r="L14" s="54">
        <f t="shared" si="4"/>
        <v>0</v>
      </c>
      <c r="M14" s="32" t="s">
        <v>26</v>
      </c>
      <c r="N14" s="6">
        <f t="shared" si="1"/>
        <v>436506846</v>
      </c>
      <c r="O14" s="14">
        <f t="shared" si="3"/>
        <v>-0.030799769909923058</v>
      </c>
      <c r="P14" s="71">
        <v>0.85</v>
      </c>
      <c r="Q14" s="7" t="s">
        <v>35</v>
      </c>
    </row>
    <row r="15" spans="1:17" ht="12.75">
      <c r="A15" s="45"/>
      <c r="B15" s="30" t="s">
        <v>1</v>
      </c>
      <c r="C15" s="27">
        <v>430211824</v>
      </c>
      <c r="D15" s="74"/>
      <c r="E15" s="19"/>
      <c r="F15" s="19"/>
      <c r="G15" s="19"/>
      <c r="H15" s="19"/>
      <c r="I15" s="7"/>
      <c r="J15" s="6">
        <f t="shared" si="0"/>
        <v>430211824</v>
      </c>
      <c r="K15" s="8">
        <f t="shared" si="2"/>
        <v>-0.014421359155498803</v>
      </c>
      <c r="L15" s="54">
        <f t="shared" si="4"/>
        <v>0</v>
      </c>
      <c r="M15" s="32" t="s">
        <v>26</v>
      </c>
      <c r="N15" s="6">
        <f t="shared" si="1"/>
        <v>430211824</v>
      </c>
      <c r="O15" s="14">
        <f t="shared" si="3"/>
        <v>-0.014421359155498803</v>
      </c>
      <c r="P15" s="23">
        <v>1.1</v>
      </c>
      <c r="Q15" s="7"/>
    </row>
    <row r="16" spans="1:17" ht="12.75">
      <c r="A16" s="45"/>
      <c r="B16" s="30" t="s">
        <v>2</v>
      </c>
      <c r="C16" s="27">
        <v>414163264</v>
      </c>
      <c r="D16" s="74"/>
      <c r="E16" s="19"/>
      <c r="F16" s="19"/>
      <c r="G16" s="19"/>
      <c r="H16" s="19"/>
      <c r="I16" s="7"/>
      <c r="J16" s="6">
        <f t="shared" si="0"/>
        <v>414163264</v>
      </c>
      <c r="K16" s="8">
        <f t="shared" si="2"/>
        <v>-0.03730385615807719</v>
      </c>
      <c r="L16" s="54">
        <f t="shared" si="4"/>
        <v>0</v>
      </c>
      <c r="M16" s="32" t="s">
        <v>26</v>
      </c>
      <c r="N16" s="6">
        <f t="shared" si="1"/>
        <v>414163264</v>
      </c>
      <c r="O16" s="14">
        <f t="shared" si="3"/>
        <v>-0.03730385615807719</v>
      </c>
      <c r="P16" s="23">
        <v>1.1</v>
      </c>
      <c r="Q16" s="7"/>
    </row>
    <row r="17" spans="1:17" ht="12.75">
      <c r="A17" s="45"/>
      <c r="B17" s="30" t="s">
        <v>3</v>
      </c>
      <c r="C17" s="27">
        <v>408429440</v>
      </c>
      <c r="D17" s="74"/>
      <c r="E17" s="19"/>
      <c r="F17" s="19"/>
      <c r="G17" s="19"/>
      <c r="H17" s="19"/>
      <c r="I17" s="7"/>
      <c r="J17" s="6">
        <f t="shared" si="0"/>
        <v>408429440</v>
      </c>
      <c r="K17" s="8">
        <f aca="true" t="shared" si="5" ref="K17:K31">(J17/J16)-1</f>
        <v>-0.013844356799351476</v>
      </c>
      <c r="L17" s="54">
        <f t="shared" si="4"/>
        <v>0</v>
      </c>
      <c r="M17" s="32" t="s">
        <v>26</v>
      </c>
      <c r="N17" s="6">
        <f t="shared" si="1"/>
        <v>408429440</v>
      </c>
      <c r="O17" s="14">
        <f aca="true" t="shared" si="6" ref="O17:O31">(N17/N16)-1</f>
        <v>-0.013844356799351476</v>
      </c>
      <c r="P17" s="23">
        <v>1.1</v>
      </c>
      <c r="Q17" s="7"/>
    </row>
    <row r="18" spans="1:17" ht="12.75">
      <c r="A18" s="45"/>
      <c r="B18" s="30" t="s">
        <v>4</v>
      </c>
      <c r="C18" s="27">
        <v>401847584</v>
      </c>
      <c r="D18" s="62">
        <v>7402538</v>
      </c>
      <c r="E18" s="19"/>
      <c r="F18" s="27"/>
      <c r="G18" s="19"/>
      <c r="H18" s="19"/>
      <c r="I18" s="7"/>
      <c r="J18" s="6">
        <f t="shared" si="0"/>
        <v>401847584</v>
      </c>
      <c r="K18" s="8">
        <f t="shared" si="5"/>
        <v>-0.016115038132412773</v>
      </c>
      <c r="L18" s="11">
        <f t="shared" si="4"/>
        <v>7402538</v>
      </c>
      <c r="M18" s="44">
        <v>1</v>
      </c>
      <c r="N18" s="6">
        <f t="shared" si="1"/>
        <v>409250122</v>
      </c>
      <c r="O18" s="14">
        <f t="shared" si="6"/>
        <v>0.0020093605397299985</v>
      </c>
      <c r="P18" s="23">
        <v>1.1</v>
      </c>
      <c r="Q18" s="7" t="s">
        <v>36</v>
      </c>
    </row>
    <row r="19" spans="1:17" ht="12.75">
      <c r="A19" s="45"/>
      <c r="B19" s="30" t="s">
        <v>5</v>
      </c>
      <c r="C19" s="27">
        <v>409188848</v>
      </c>
      <c r="D19" s="62">
        <v>11306908</v>
      </c>
      <c r="E19" s="19"/>
      <c r="F19" s="27"/>
      <c r="G19" s="19"/>
      <c r="H19" s="19"/>
      <c r="I19" s="7"/>
      <c r="J19" s="6">
        <f t="shared" si="0"/>
        <v>409188848</v>
      </c>
      <c r="K19" s="8">
        <f t="shared" si="5"/>
        <v>0.018268777248639623</v>
      </c>
      <c r="L19" s="11">
        <f t="shared" si="4"/>
        <v>11306908</v>
      </c>
      <c r="M19" s="44">
        <f>(L19/L18)-1</f>
        <v>0.5274366710444445</v>
      </c>
      <c r="N19" s="6">
        <f t="shared" si="1"/>
        <v>420495756</v>
      </c>
      <c r="O19" s="14">
        <f t="shared" si="6"/>
        <v>0.02747863322567312</v>
      </c>
      <c r="P19" s="23">
        <v>1.1</v>
      </c>
      <c r="Q19" s="7"/>
    </row>
    <row r="20" spans="1:17" ht="12.75">
      <c r="A20" s="45"/>
      <c r="B20" s="30" t="s">
        <v>6</v>
      </c>
      <c r="C20" s="27">
        <v>371667696</v>
      </c>
      <c r="D20" s="62">
        <v>11809196</v>
      </c>
      <c r="E20" s="18">
        <v>1589593</v>
      </c>
      <c r="F20" s="27"/>
      <c r="G20" s="19"/>
      <c r="H20" s="19"/>
      <c r="I20" s="7"/>
      <c r="J20" s="6">
        <f t="shared" si="0"/>
        <v>371667696</v>
      </c>
      <c r="K20" s="8">
        <f t="shared" si="5"/>
        <v>-0.09169641886232438</v>
      </c>
      <c r="L20" s="11">
        <f t="shared" si="4"/>
        <v>13398789</v>
      </c>
      <c r="M20" s="44">
        <f aca="true" t="shared" si="7" ref="M20:M31">(L20/L19)-1</f>
        <v>0.18500911124420583</v>
      </c>
      <c r="N20" s="6">
        <f t="shared" si="1"/>
        <v>385066485</v>
      </c>
      <c r="O20" s="14">
        <f t="shared" si="6"/>
        <v>-0.08425595382227824</v>
      </c>
      <c r="P20" s="23">
        <v>1.1</v>
      </c>
      <c r="Q20" s="7"/>
    </row>
    <row r="21" spans="1:17" ht="12.75">
      <c r="A21" s="45"/>
      <c r="B21" s="30" t="s">
        <v>7</v>
      </c>
      <c r="C21" s="27">
        <v>384833232</v>
      </c>
      <c r="D21" s="62">
        <v>11848833</v>
      </c>
      <c r="E21" s="18">
        <v>4971543</v>
      </c>
      <c r="F21" s="27"/>
      <c r="G21" s="19"/>
      <c r="H21" s="19"/>
      <c r="I21" s="7"/>
      <c r="J21" s="6">
        <f t="shared" si="0"/>
        <v>384833232</v>
      </c>
      <c r="K21" s="8">
        <f t="shared" si="5"/>
        <v>0.035422868712270406</v>
      </c>
      <c r="L21" s="11">
        <f t="shared" si="4"/>
        <v>16820376</v>
      </c>
      <c r="M21" s="44">
        <f t="shared" si="7"/>
        <v>0.255365391603674</v>
      </c>
      <c r="N21" s="6">
        <f t="shared" si="1"/>
        <v>401653608</v>
      </c>
      <c r="O21" s="14">
        <f t="shared" si="6"/>
        <v>0.04307599764232917</v>
      </c>
      <c r="P21" s="23">
        <v>1.35</v>
      </c>
      <c r="Q21" s="7" t="s">
        <v>28</v>
      </c>
    </row>
    <row r="22" spans="1:17" ht="12.75">
      <c r="A22" s="45"/>
      <c r="B22" s="30" t="s">
        <v>8</v>
      </c>
      <c r="C22" s="27">
        <v>336600129</v>
      </c>
      <c r="D22" s="62">
        <v>12779473</v>
      </c>
      <c r="E22" s="18">
        <v>5887732</v>
      </c>
      <c r="F22" s="27"/>
      <c r="G22" s="19"/>
      <c r="H22" s="19"/>
      <c r="I22" s="7"/>
      <c r="J22" s="6">
        <f t="shared" si="0"/>
        <v>336600129</v>
      </c>
      <c r="K22" s="8">
        <f t="shared" si="5"/>
        <v>-0.12533507761096885</v>
      </c>
      <c r="L22" s="11">
        <f t="shared" si="4"/>
        <v>18667205</v>
      </c>
      <c r="M22" s="44">
        <f t="shared" si="7"/>
        <v>0.10979712938640618</v>
      </c>
      <c r="N22" s="6">
        <f t="shared" si="1"/>
        <v>355267334</v>
      </c>
      <c r="O22" s="14">
        <f t="shared" si="6"/>
        <v>-0.11548825424717712</v>
      </c>
      <c r="P22" s="23">
        <v>1.35</v>
      </c>
      <c r="Q22" s="7"/>
    </row>
    <row r="23" spans="1:17" ht="12.75">
      <c r="A23" s="45"/>
      <c r="B23" s="30" t="s">
        <v>9</v>
      </c>
      <c r="C23" s="27">
        <v>339002041</v>
      </c>
      <c r="D23" s="62">
        <v>14487754</v>
      </c>
      <c r="E23" s="18">
        <v>7665978</v>
      </c>
      <c r="F23" s="18">
        <v>4292051</v>
      </c>
      <c r="G23" s="19"/>
      <c r="H23" s="19"/>
      <c r="I23" s="7"/>
      <c r="J23" s="6">
        <f t="shared" si="0"/>
        <v>339002041</v>
      </c>
      <c r="K23" s="8">
        <f t="shared" si="5"/>
        <v>0.007135802375167755</v>
      </c>
      <c r="L23" s="11">
        <f t="shared" si="4"/>
        <v>26445783</v>
      </c>
      <c r="M23" s="44">
        <f t="shared" si="7"/>
        <v>0.41669751845549463</v>
      </c>
      <c r="N23" s="6">
        <f t="shared" si="1"/>
        <v>365447824</v>
      </c>
      <c r="O23" s="14">
        <f t="shared" si="6"/>
        <v>0.028655857225533765</v>
      </c>
      <c r="P23" s="23">
        <v>1.35</v>
      </c>
      <c r="Q23" s="7"/>
    </row>
    <row r="24" spans="1:17" ht="12.75">
      <c r="A24" s="45"/>
      <c r="B24" s="30" t="s">
        <v>10</v>
      </c>
      <c r="C24" s="27">
        <v>327828914</v>
      </c>
      <c r="D24" s="62">
        <v>16163280</v>
      </c>
      <c r="E24" s="18">
        <v>11628299</v>
      </c>
      <c r="F24" s="18">
        <v>6495962</v>
      </c>
      <c r="G24" s="19"/>
      <c r="H24" s="19"/>
      <c r="I24" s="7"/>
      <c r="J24" s="6">
        <f t="shared" si="0"/>
        <v>327828914</v>
      </c>
      <c r="K24" s="8">
        <f t="shared" si="5"/>
        <v>-0.032958878262328795</v>
      </c>
      <c r="L24" s="11">
        <f t="shared" si="4"/>
        <v>34287541</v>
      </c>
      <c r="M24" s="44">
        <f t="shared" si="7"/>
        <v>0.2965220579780148</v>
      </c>
      <c r="N24" s="6">
        <f t="shared" si="1"/>
        <v>362116455</v>
      </c>
      <c r="O24" s="14">
        <f t="shared" si="6"/>
        <v>-0.009115853977557098</v>
      </c>
      <c r="P24" s="23">
        <v>1.35</v>
      </c>
      <c r="Q24" s="7"/>
    </row>
    <row r="25" spans="1:17" ht="12.75">
      <c r="A25" s="45"/>
      <c r="B25" s="30" t="s">
        <v>11</v>
      </c>
      <c r="C25" s="27">
        <v>342173981</v>
      </c>
      <c r="D25" s="62">
        <v>16499284</v>
      </c>
      <c r="E25" s="18">
        <v>12269205</v>
      </c>
      <c r="F25" s="18">
        <v>7384599</v>
      </c>
      <c r="G25" s="19"/>
      <c r="H25" s="19"/>
      <c r="I25" s="7"/>
      <c r="J25" s="6">
        <f t="shared" si="0"/>
        <v>342173981</v>
      </c>
      <c r="K25" s="8">
        <f t="shared" si="5"/>
        <v>0.043757784586383464</v>
      </c>
      <c r="L25" s="11">
        <f t="shared" si="4"/>
        <v>36153088</v>
      </c>
      <c r="M25" s="44">
        <f t="shared" si="7"/>
        <v>0.054408888639754016</v>
      </c>
      <c r="N25" s="6">
        <f t="shared" si="1"/>
        <v>378327069</v>
      </c>
      <c r="O25" s="14">
        <f t="shared" si="6"/>
        <v>0.04476630038808915</v>
      </c>
      <c r="P25" s="23">
        <v>1.35</v>
      </c>
      <c r="Q25" s="7"/>
    </row>
    <row r="26" spans="1:17" ht="12.75">
      <c r="A26" s="45"/>
      <c r="B26" s="30" t="s">
        <v>12</v>
      </c>
      <c r="C26" s="27">
        <v>341254005</v>
      </c>
      <c r="D26" s="62">
        <v>17342881</v>
      </c>
      <c r="E26" s="18">
        <v>13287142</v>
      </c>
      <c r="F26" s="18">
        <v>8428465</v>
      </c>
      <c r="G26" s="19"/>
      <c r="H26" s="19"/>
      <c r="I26" s="7"/>
      <c r="J26" s="6">
        <f t="shared" si="0"/>
        <v>341254005</v>
      </c>
      <c r="K26" s="8">
        <f t="shared" si="5"/>
        <v>-0.002688620558791155</v>
      </c>
      <c r="L26" s="11">
        <f t="shared" si="4"/>
        <v>39058488</v>
      </c>
      <c r="M26" s="44">
        <f t="shared" si="7"/>
        <v>0.08036381290582972</v>
      </c>
      <c r="N26" s="6">
        <f t="shared" si="1"/>
        <v>380312493</v>
      </c>
      <c r="O26" s="14">
        <f t="shared" si="6"/>
        <v>0.005247903633350592</v>
      </c>
      <c r="P26" s="23">
        <v>1.35</v>
      </c>
      <c r="Q26" s="7"/>
    </row>
    <row r="27" spans="1:17" ht="12.75">
      <c r="A27" s="45"/>
      <c r="B27" s="30" t="s">
        <v>13</v>
      </c>
      <c r="C27" s="27">
        <v>363169207</v>
      </c>
      <c r="D27" s="62">
        <v>20414112</v>
      </c>
      <c r="E27" s="18">
        <v>27957650</v>
      </c>
      <c r="F27" s="18">
        <v>9445446</v>
      </c>
      <c r="G27" s="19"/>
      <c r="H27" s="19"/>
      <c r="I27" s="7"/>
      <c r="J27" s="6">
        <f t="shared" si="0"/>
        <v>363169207</v>
      </c>
      <c r="K27" s="8">
        <f t="shared" si="5"/>
        <v>0.06421961846279278</v>
      </c>
      <c r="L27" s="11">
        <f t="shared" si="4"/>
        <v>57817208</v>
      </c>
      <c r="M27" s="44">
        <f t="shared" si="7"/>
        <v>0.48027255944981784</v>
      </c>
      <c r="N27" s="6">
        <f t="shared" si="1"/>
        <v>420986415</v>
      </c>
      <c r="O27" s="14">
        <f t="shared" si="6"/>
        <v>0.10694868758886655</v>
      </c>
      <c r="P27" s="23">
        <v>1.35</v>
      </c>
      <c r="Q27" s="7" t="s">
        <v>28</v>
      </c>
    </row>
    <row r="28" spans="1:17" ht="12.75">
      <c r="A28" s="45"/>
      <c r="B28" s="30" t="s">
        <v>14</v>
      </c>
      <c r="C28" s="27">
        <v>343731181</v>
      </c>
      <c r="D28" s="62">
        <v>21275478</v>
      </c>
      <c r="E28" s="18">
        <v>31191466</v>
      </c>
      <c r="F28" s="18">
        <v>9334661</v>
      </c>
      <c r="G28" s="19"/>
      <c r="H28" s="19"/>
      <c r="I28" s="7"/>
      <c r="J28" s="6">
        <f t="shared" si="0"/>
        <v>343731181</v>
      </c>
      <c r="K28" s="8">
        <f t="shared" si="5"/>
        <v>-0.05352333189416025</v>
      </c>
      <c r="L28" s="11">
        <f t="shared" si="4"/>
        <v>61801605</v>
      </c>
      <c r="M28" s="44">
        <f t="shared" si="7"/>
        <v>0.06891368742676063</v>
      </c>
      <c r="N28" s="6">
        <f t="shared" si="1"/>
        <v>405532786</v>
      </c>
      <c r="O28" s="14">
        <f t="shared" si="6"/>
        <v>-0.03670814175797099</v>
      </c>
      <c r="P28" s="23">
        <v>1.35</v>
      </c>
      <c r="Q28" s="7" t="s">
        <v>78</v>
      </c>
    </row>
    <row r="29" spans="1:17" ht="12.75">
      <c r="A29" s="45"/>
      <c r="B29" s="30" t="s">
        <v>15</v>
      </c>
      <c r="C29" s="27">
        <v>377739457</v>
      </c>
      <c r="D29" s="62">
        <v>23251750</v>
      </c>
      <c r="E29" s="18">
        <v>34551206</v>
      </c>
      <c r="F29" s="18">
        <v>9353798</v>
      </c>
      <c r="G29" s="19"/>
      <c r="H29" s="19"/>
      <c r="I29" s="7"/>
      <c r="J29" s="6">
        <f t="shared" si="0"/>
        <v>377739457</v>
      </c>
      <c r="K29" s="8">
        <f t="shared" si="5"/>
        <v>0.09893858305511127</v>
      </c>
      <c r="L29" s="11">
        <f t="shared" si="4"/>
        <v>67156754</v>
      </c>
      <c r="M29" s="44">
        <f t="shared" si="7"/>
        <v>0.08665064604713746</v>
      </c>
      <c r="N29" s="6">
        <f t="shared" si="1"/>
        <v>444896211</v>
      </c>
      <c r="O29" s="14">
        <f t="shared" si="6"/>
        <v>0.09706594968131621</v>
      </c>
      <c r="P29" s="23">
        <v>1.35</v>
      </c>
      <c r="Q29" s="7" t="s">
        <v>28</v>
      </c>
    </row>
    <row r="30" spans="1:17" ht="12.75">
      <c r="A30" s="45"/>
      <c r="B30" s="30" t="s">
        <v>16</v>
      </c>
      <c r="C30" s="27">
        <v>365746342</v>
      </c>
      <c r="D30" s="62">
        <v>21828938</v>
      </c>
      <c r="E30" s="18">
        <v>31695014</v>
      </c>
      <c r="F30" s="18">
        <v>10040273</v>
      </c>
      <c r="G30" s="19"/>
      <c r="H30" s="19"/>
      <c r="I30" s="7"/>
      <c r="J30" s="6">
        <f t="shared" si="0"/>
        <v>365746342</v>
      </c>
      <c r="K30" s="8">
        <f t="shared" si="5"/>
        <v>-0.03174970148802858</v>
      </c>
      <c r="L30" s="11">
        <f t="shared" si="4"/>
        <v>63564225</v>
      </c>
      <c r="M30" s="44">
        <f t="shared" si="7"/>
        <v>-0.05349467903109195</v>
      </c>
      <c r="N30" s="6">
        <f t="shared" si="1"/>
        <v>429310567</v>
      </c>
      <c r="O30" s="14">
        <f t="shared" si="6"/>
        <v>-0.0350320897653138</v>
      </c>
      <c r="P30" s="23">
        <v>1.35</v>
      </c>
      <c r="Q30" s="7" t="s">
        <v>77</v>
      </c>
    </row>
    <row r="31" spans="1:17" ht="12.75">
      <c r="A31" s="45"/>
      <c r="B31" s="30" t="s">
        <v>17</v>
      </c>
      <c r="C31" s="27">
        <v>305884334</v>
      </c>
      <c r="D31" s="62">
        <v>20530187.687227774</v>
      </c>
      <c r="E31" s="18">
        <v>30870368.6368524</v>
      </c>
      <c r="F31" s="18">
        <v>8173851.645</v>
      </c>
      <c r="G31" s="18">
        <v>4148295.643</v>
      </c>
      <c r="H31" s="18"/>
      <c r="I31" s="20"/>
      <c r="J31" s="6">
        <f t="shared" si="0"/>
        <v>305884334</v>
      </c>
      <c r="K31" s="8">
        <f t="shared" si="5"/>
        <v>-0.16367083173725905</v>
      </c>
      <c r="L31" s="11">
        <f t="shared" si="4"/>
        <v>63722703.612080164</v>
      </c>
      <c r="M31" s="44">
        <f t="shared" si="7"/>
        <v>0.0024932045042658224</v>
      </c>
      <c r="N31" s="6">
        <f t="shared" si="1"/>
        <v>369607037.61208016</v>
      </c>
      <c r="O31" s="14">
        <f t="shared" si="6"/>
        <v>-0.13906839005879823</v>
      </c>
      <c r="P31" s="23">
        <v>1.25</v>
      </c>
      <c r="Q31" s="7"/>
    </row>
    <row r="32" spans="1:17" ht="12.75">
      <c r="A32" s="45"/>
      <c r="B32" s="30" t="s">
        <v>18</v>
      </c>
      <c r="C32" s="27">
        <v>374357651</v>
      </c>
      <c r="D32" s="62">
        <v>23076528.152</v>
      </c>
      <c r="E32" s="18">
        <v>36272620.660000004</v>
      </c>
      <c r="F32" s="18">
        <v>9647856.686</v>
      </c>
      <c r="G32" s="18">
        <v>5245954.303228527</v>
      </c>
      <c r="H32" s="18"/>
      <c r="I32" s="20"/>
      <c r="J32" s="6">
        <f t="shared" si="0"/>
        <v>374357651</v>
      </c>
      <c r="K32" s="8">
        <f>(J32/J31)-1</f>
        <v>0.22385362501108008</v>
      </c>
      <c r="L32" s="11">
        <f t="shared" si="4"/>
        <v>74242959.80122854</v>
      </c>
      <c r="M32" s="44">
        <f aca="true" t="shared" si="8" ref="M32:M43">(L32/L31)-1</f>
        <v>0.16509431635530936</v>
      </c>
      <c r="N32" s="6">
        <f t="shared" si="1"/>
        <v>448600610.8012285</v>
      </c>
      <c r="O32" s="14">
        <f>(N32/N31)-1</f>
        <v>0.21372313065114246</v>
      </c>
      <c r="P32" s="23">
        <v>1.25</v>
      </c>
      <c r="Q32" s="7"/>
    </row>
    <row r="33" spans="1:17" ht="12.75">
      <c r="A33" s="45"/>
      <c r="B33" s="30" t="s">
        <v>38</v>
      </c>
      <c r="C33" s="27">
        <v>395952491</v>
      </c>
      <c r="D33" s="62">
        <v>25758124</v>
      </c>
      <c r="E33" s="18">
        <v>40277012</v>
      </c>
      <c r="F33" s="18">
        <v>10954686</v>
      </c>
      <c r="G33" s="18">
        <v>5307986</v>
      </c>
      <c r="H33" s="18"/>
      <c r="I33" s="68">
        <v>3810448</v>
      </c>
      <c r="J33" s="6">
        <f t="shared" si="0"/>
        <v>395952491</v>
      </c>
      <c r="K33" s="8">
        <f>(J33/J32)-1</f>
        <v>0.057685050491995904</v>
      </c>
      <c r="L33" s="11">
        <f t="shared" si="4"/>
        <v>86108256</v>
      </c>
      <c r="M33" s="44">
        <f t="shared" si="8"/>
        <v>0.15981712246573343</v>
      </c>
      <c r="N33" s="6">
        <f t="shared" si="1"/>
        <v>482060747</v>
      </c>
      <c r="O33" s="14">
        <f>(N33/N32)-1</f>
        <v>0.07458780793679609</v>
      </c>
      <c r="P33" s="23">
        <v>1.25</v>
      </c>
      <c r="Q33" s="7"/>
    </row>
    <row r="34" spans="1:17" ht="12.75">
      <c r="A34" s="45"/>
      <c r="B34" s="30" t="s">
        <v>43</v>
      </c>
      <c r="C34" s="27">
        <v>406907993</v>
      </c>
      <c r="D34" s="62">
        <v>24240838</v>
      </c>
      <c r="E34" s="18">
        <v>40883369</v>
      </c>
      <c r="F34" s="18">
        <v>11149292</v>
      </c>
      <c r="G34" s="18">
        <v>5955172</v>
      </c>
      <c r="H34" s="18"/>
      <c r="I34" s="68">
        <v>6737279</v>
      </c>
      <c r="J34" s="6">
        <f t="shared" si="0"/>
        <v>406907993</v>
      </c>
      <c r="K34" s="8">
        <f>(J34/J33)-1</f>
        <v>0.027668728569761658</v>
      </c>
      <c r="L34" s="11">
        <f t="shared" si="4"/>
        <v>88965950</v>
      </c>
      <c r="M34" s="44">
        <f t="shared" si="8"/>
        <v>0.03318722423085663</v>
      </c>
      <c r="N34" s="6">
        <f t="shared" si="1"/>
        <v>495873943</v>
      </c>
      <c r="O34" s="14">
        <f>(N34/N33)-1</f>
        <v>0.028654471632389544</v>
      </c>
      <c r="P34" s="23">
        <v>1.25</v>
      </c>
      <c r="Q34" s="7"/>
    </row>
    <row r="35" spans="1:17" ht="12.75">
      <c r="A35" s="45"/>
      <c r="B35" s="30" t="s">
        <v>42</v>
      </c>
      <c r="C35" s="27">
        <v>380073888</v>
      </c>
      <c r="D35" s="62">
        <v>24554870</v>
      </c>
      <c r="E35" s="18">
        <v>43584566</v>
      </c>
      <c r="F35" s="18">
        <v>11988015</v>
      </c>
      <c r="G35" s="18">
        <v>6577680</v>
      </c>
      <c r="H35" s="18"/>
      <c r="I35" s="68">
        <v>7332504</v>
      </c>
      <c r="J35" s="6">
        <f t="shared" si="0"/>
        <v>380073888</v>
      </c>
      <c r="K35" s="8">
        <f>(J35/J34)-1</f>
        <v>-0.06594636984680713</v>
      </c>
      <c r="L35" s="11">
        <f t="shared" si="4"/>
        <v>94037635</v>
      </c>
      <c r="M35" s="44">
        <f t="shared" si="8"/>
        <v>0.05700703471384272</v>
      </c>
      <c r="N35" s="6">
        <f t="shared" si="1"/>
        <v>474111523</v>
      </c>
      <c r="O35" s="14">
        <f>(N35/N34)-1</f>
        <v>-0.04388700053150407</v>
      </c>
      <c r="P35" s="23">
        <v>1.25</v>
      </c>
      <c r="Q35" s="7" t="s">
        <v>47</v>
      </c>
    </row>
    <row r="36" spans="1:17" ht="12.75">
      <c r="A36" s="45"/>
      <c r="B36" s="30" t="s">
        <v>44</v>
      </c>
      <c r="C36" s="27">
        <v>378840102</v>
      </c>
      <c r="D36" s="62">
        <v>26259558</v>
      </c>
      <c r="E36" s="18">
        <v>46891008</v>
      </c>
      <c r="F36" s="18">
        <v>12257661</v>
      </c>
      <c r="G36" s="18">
        <v>7510300</v>
      </c>
      <c r="H36" s="18"/>
      <c r="I36" s="68">
        <v>7188152</v>
      </c>
      <c r="J36" s="6">
        <f t="shared" si="0"/>
        <v>378840102</v>
      </c>
      <c r="K36" s="44">
        <f>(J36/J35)-1</f>
        <v>-0.0032461740702376396</v>
      </c>
      <c r="L36" s="11">
        <f t="shared" si="4"/>
        <v>100106679</v>
      </c>
      <c r="M36" s="44">
        <f t="shared" si="8"/>
        <v>0.06453845845867989</v>
      </c>
      <c r="N36" s="6">
        <f t="shared" si="1"/>
        <v>478946781</v>
      </c>
      <c r="O36" s="14">
        <f aca="true" t="shared" si="9" ref="O36:O43">(N36/N31)-1</f>
        <v>0.29582700614774815</v>
      </c>
      <c r="P36" s="23">
        <v>1.25</v>
      </c>
      <c r="Q36" s="7" t="s">
        <v>75</v>
      </c>
    </row>
    <row r="37" spans="1:17" ht="12.75">
      <c r="A37" s="45"/>
      <c r="B37" s="30" t="s">
        <v>45</v>
      </c>
      <c r="C37" s="27">
        <v>365975964</v>
      </c>
      <c r="D37" s="62">
        <v>25146880</v>
      </c>
      <c r="E37" s="18">
        <v>47905916.74325462</v>
      </c>
      <c r="F37" s="18">
        <v>11917189.478770396</v>
      </c>
      <c r="G37" s="18">
        <v>9151013.890382411</v>
      </c>
      <c r="H37" s="18"/>
      <c r="I37" s="68">
        <v>7042769</v>
      </c>
      <c r="J37" s="6">
        <f t="shared" si="0"/>
        <v>365975964</v>
      </c>
      <c r="K37" s="44">
        <f aca="true" t="shared" si="10" ref="K37:K43">(J37/J36)-1</f>
        <v>-0.03395664274211396</v>
      </c>
      <c r="L37" s="11">
        <f t="shared" si="4"/>
        <v>101163769.11240742</v>
      </c>
      <c r="M37" s="44">
        <f t="shared" si="8"/>
        <v>0.010559636209761969</v>
      </c>
      <c r="N37" s="6">
        <f t="shared" si="1"/>
        <v>467139733.1124074</v>
      </c>
      <c r="O37" s="14">
        <f t="shared" si="9"/>
        <v>0.041326565021984285</v>
      </c>
      <c r="P37" s="23">
        <v>1.5</v>
      </c>
      <c r="Q37" s="7"/>
    </row>
    <row r="38" spans="1:17" ht="12.75">
      <c r="A38" s="45"/>
      <c r="B38" s="30" t="s">
        <v>62</v>
      </c>
      <c r="C38" s="27">
        <v>357260396</v>
      </c>
      <c r="D38" s="62">
        <v>25492403</v>
      </c>
      <c r="E38" s="18">
        <v>46453726.69525438</v>
      </c>
      <c r="F38" s="18">
        <v>12453601.262313727</v>
      </c>
      <c r="G38" s="18">
        <v>11306310.526268538</v>
      </c>
      <c r="H38" s="18"/>
      <c r="I38" s="67">
        <v>7336824</v>
      </c>
      <c r="J38" s="6">
        <f t="shared" si="0"/>
        <v>357260396</v>
      </c>
      <c r="K38" s="44">
        <f t="shared" si="10"/>
        <v>-0.02381459127736596</v>
      </c>
      <c r="L38" s="11">
        <f t="shared" si="4"/>
        <v>103042865.48383665</v>
      </c>
      <c r="M38" s="44">
        <f t="shared" si="8"/>
        <v>0.01857479597603051</v>
      </c>
      <c r="N38" s="6">
        <f t="shared" si="1"/>
        <v>460303261.48383665</v>
      </c>
      <c r="O38" s="14">
        <f t="shared" si="9"/>
        <v>-0.04513432311501464</v>
      </c>
      <c r="P38" s="23">
        <v>1.5</v>
      </c>
      <c r="Q38" s="7"/>
    </row>
    <row r="39" spans="1:17" ht="12.75">
      <c r="A39" s="45"/>
      <c r="B39" s="30" t="s">
        <v>70</v>
      </c>
      <c r="C39" s="27">
        <v>359979816</v>
      </c>
      <c r="D39" s="62">
        <v>26943809</v>
      </c>
      <c r="E39" s="18">
        <v>47735749</v>
      </c>
      <c r="F39" s="18">
        <v>13309039.395186646</v>
      </c>
      <c r="G39" s="18">
        <v>12771607.340793964</v>
      </c>
      <c r="H39" s="18">
        <v>756327.8931278387</v>
      </c>
      <c r="I39" s="68">
        <v>7828033</v>
      </c>
      <c r="J39" s="6">
        <f t="shared" si="0"/>
        <v>359979816</v>
      </c>
      <c r="K39" s="44">
        <f t="shared" si="10"/>
        <v>0.0076118708663135415</v>
      </c>
      <c r="L39" s="11">
        <f t="shared" si="4"/>
        <v>109344565.62910846</v>
      </c>
      <c r="M39" s="44">
        <f t="shared" si="8"/>
        <v>0.06115610348840983</v>
      </c>
      <c r="N39" s="6">
        <f t="shared" si="1"/>
        <v>469324381.6291085</v>
      </c>
      <c r="O39" s="14">
        <f t="shared" si="9"/>
        <v>-0.053540948754573936</v>
      </c>
      <c r="P39" s="23">
        <v>1.5</v>
      </c>
      <c r="Q39" s="7"/>
    </row>
    <row r="40" spans="1:17" ht="12.75">
      <c r="A40" s="45"/>
      <c r="B40" s="30" t="s">
        <v>63</v>
      </c>
      <c r="C40" s="27">
        <v>359504042</v>
      </c>
      <c r="D40" s="62">
        <v>29181378</v>
      </c>
      <c r="E40" s="18">
        <v>49516465</v>
      </c>
      <c r="F40" s="18">
        <v>13855658</v>
      </c>
      <c r="G40" s="18">
        <v>13057935</v>
      </c>
      <c r="H40" s="18">
        <v>7557226</v>
      </c>
      <c r="I40" s="68">
        <v>9118437</v>
      </c>
      <c r="J40" s="6">
        <f t="shared" si="0"/>
        <v>359504042</v>
      </c>
      <c r="K40" s="44">
        <f t="shared" si="10"/>
        <v>-0.0013216685459942479</v>
      </c>
      <c r="L40" s="11">
        <f t="shared" si="4"/>
        <v>122287099</v>
      </c>
      <c r="M40" s="44">
        <f t="shared" si="8"/>
        <v>0.11836466948702329</v>
      </c>
      <c r="N40" s="6">
        <f t="shared" si="1"/>
        <v>481791141</v>
      </c>
      <c r="O40" s="14">
        <f t="shared" si="9"/>
        <v>0.016197914683461434</v>
      </c>
      <c r="P40" s="23">
        <v>1.5</v>
      </c>
      <c r="Q40" s="7"/>
    </row>
    <row r="41" spans="1:17" ht="12.75">
      <c r="A41" s="45"/>
      <c r="B41" s="30" t="s">
        <v>68</v>
      </c>
      <c r="C41" s="27">
        <v>361464219</v>
      </c>
      <c r="D41" s="62">
        <v>27587415</v>
      </c>
      <c r="E41" s="18">
        <v>50364804</v>
      </c>
      <c r="F41" s="18">
        <v>13310327</v>
      </c>
      <c r="G41" s="18">
        <v>13588814</v>
      </c>
      <c r="H41" s="18">
        <v>9218212</v>
      </c>
      <c r="I41" s="68">
        <v>9011954</v>
      </c>
      <c r="J41" s="6">
        <f t="shared" si="0"/>
        <v>361464219</v>
      </c>
      <c r="K41" s="44">
        <f t="shared" si="10"/>
        <v>0.005452447736317811</v>
      </c>
      <c r="L41" s="11">
        <f t="shared" si="4"/>
        <v>123081526</v>
      </c>
      <c r="M41" s="44">
        <f t="shared" si="8"/>
        <v>0.006496408913911678</v>
      </c>
      <c r="N41" s="6">
        <f t="shared" si="1"/>
        <v>484545745</v>
      </c>
      <c r="O41" s="14">
        <f t="shared" si="9"/>
        <v>0.011690158953171936</v>
      </c>
      <c r="P41" s="23">
        <v>1.75</v>
      </c>
      <c r="Q41" s="7" t="s">
        <v>76</v>
      </c>
    </row>
    <row r="42" spans="1:17" ht="12.75">
      <c r="A42" s="45"/>
      <c r="B42" s="30" t="s">
        <v>69</v>
      </c>
      <c r="C42" s="27">
        <v>342749692</v>
      </c>
      <c r="D42" s="62">
        <v>26411814</v>
      </c>
      <c r="E42" s="18">
        <v>47506711</v>
      </c>
      <c r="F42" s="18">
        <v>12415423</v>
      </c>
      <c r="G42" s="18">
        <v>14024449</v>
      </c>
      <c r="H42" s="18">
        <v>9923423</v>
      </c>
      <c r="I42" s="68">
        <v>8597667</v>
      </c>
      <c r="J42" s="6">
        <f t="shared" si="0"/>
        <v>342749692</v>
      </c>
      <c r="K42" s="44">
        <f t="shared" si="10"/>
        <v>-0.05177421724278608</v>
      </c>
      <c r="L42" s="11">
        <f t="shared" si="4"/>
        <v>118879487</v>
      </c>
      <c r="M42" s="44">
        <f t="shared" si="8"/>
        <v>-0.03414029007082675</v>
      </c>
      <c r="N42" s="6">
        <f t="shared" si="1"/>
        <v>461629179</v>
      </c>
      <c r="O42" s="14">
        <f t="shared" si="9"/>
        <v>-0.011796372095544627</v>
      </c>
      <c r="P42" s="23">
        <v>1.75</v>
      </c>
      <c r="Q42" s="7"/>
    </row>
    <row r="43" spans="1:17" ht="12.75">
      <c r="A43" s="45"/>
      <c r="B43" s="30" t="s">
        <v>71</v>
      </c>
      <c r="C43" s="27">
        <v>320723056</v>
      </c>
      <c r="D43" s="62">
        <v>24372947</v>
      </c>
      <c r="E43" s="18">
        <v>46003799</v>
      </c>
      <c r="F43" s="18">
        <v>11703483</v>
      </c>
      <c r="G43" s="18">
        <v>15433497</v>
      </c>
      <c r="H43" s="18">
        <v>10678083</v>
      </c>
      <c r="I43" s="68">
        <v>8082226</v>
      </c>
      <c r="J43" s="6">
        <f t="shared" si="0"/>
        <v>320723056</v>
      </c>
      <c r="K43" s="44">
        <f t="shared" si="10"/>
        <v>-0.06426449538574641</v>
      </c>
      <c r="L43" s="11">
        <f t="shared" si="4"/>
        <v>116274035</v>
      </c>
      <c r="M43" s="44">
        <f t="shared" si="8"/>
        <v>-0.021916750027698217</v>
      </c>
      <c r="N43" s="6">
        <f t="shared" si="1"/>
        <v>436997091</v>
      </c>
      <c r="O43" s="14">
        <f t="shared" si="9"/>
        <v>-0.0506322080115329</v>
      </c>
      <c r="P43" s="23"/>
      <c r="Q43" s="80"/>
    </row>
    <row r="44" spans="1:17" ht="12.75">
      <c r="A44" s="45"/>
      <c r="B44" s="30" t="s">
        <v>72</v>
      </c>
      <c r="C44" s="27"/>
      <c r="D44" s="62"/>
      <c r="E44" s="18"/>
      <c r="F44" s="18"/>
      <c r="G44" s="18"/>
      <c r="H44" s="18"/>
      <c r="I44" s="68"/>
      <c r="J44" s="6"/>
      <c r="K44" s="44"/>
      <c r="L44" s="11"/>
      <c r="M44" s="44"/>
      <c r="N44" s="6"/>
      <c r="O44" s="14"/>
      <c r="P44" s="23"/>
      <c r="Q44" s="80"/>
    </row>
    <row r="45" spans="1:17" ht="12.75">
      <c r="A45" s="45"/>
      <c r="B45" s="30" t="s">
        <v>79</v>
      </c>
      <c r="C45" s="27"/>
      <c r="D45" s="62"/>
      <c r="E45" s="18"/>
      <c r="F45" s="18"/>
      <c r="G45" s="18"/>
      <c r="H45" s="18"/>
      <c r="I45" s="68"/>
      <c r="J45" s="6"/>
      <c r="K45" s="44"/>
      <c r="L45" s="11"/>
      <c r="M45" s="44"/>
      <c r="N45" s="6"/>
      <c r="O45" s="14"/>
      <c r="P45" s="23"/>
      <c r="Q45" s="80"/>
    </row>
    <row r="46" spans="1:17" ht="12.75">
      <c r="A46" s="45"/>
      <c r="B46" s="30" t="s">
        <v>80</v>
      </c>
      <c r="C46" s="27"/>
      <c r="D46" s="62"/>
      <c r="E46" s="18"/>
      <c r="F46" s="18"/>
      <c r="G46" s="18"/>
      <c r="H46" s="18"/>
      <c r="I46" s="68"/>
      <c r="J46" s="6"/>
      <c r="K46" s="44"/>
      <c r="L46" s="11"/>
      <c r="M46" s="44"/>
      <c r="N46" s="6"/>
      <c r="O46" s="14"/>
      <c r="P46" s="23"/>
      <c r="Q46" s="80"/>
    </row>
    <row r="47" spans="2:17" ht="13.5" thickBot="1">
      <c r="B47" s="31" t="s">
        <v>81</v>
      </c>
      <c r="C47" s="39"/>
      <c r="D47" s="21"/>
      <c r="E47" s="21"/>
      <c r="F47" s="21"/>
      <c r="G47" s="21"/>
      <c r="H47" s="21"/>
      <c r="I47" s="22"/>
      <c r="J47" s="9">
        <f t="shared" si="0"/>
        <v>0</v>
      </c>
      <c r="K47" s="79"/>
      <c r="L47" s="12">
        <f t="shared" si="4"/>
        <v>0</v>
      </c>
      <c r="M47" s="10"/>
      <c r="N47" s="9">
        <f t="shared" si="1"/>
        <v>0</v>
      </c>
      <c r="O47" s="15"/>
      <c r="P47" s="24"/>
      <c r="Q47" s="72"/>
    </row>
    <row r="48" ht="12.75">
      <c r="O48" s="1"/>
    </row>
    <row r="49" spans="5:15" ht="12.75">
      <c r="E49" t="s">
        <v>37</v>
      </c>
      <c r="K49" s="26">
        <f>(J43/J17)-1</f>
        <v>-0.2147406024404117</v>
      </c>
      <c r="M49" s="26">
        <v>1</v>
      </c>
      <c r="O49" s="25">
        <f>(N43/N17)-1</f>
        <v>0.0699451317711084</v>
      </c>
    </row>
    <row r="50" ht="12.75">
      <c r="Q50" s="19"/>
    </row>
    <row r="51" spans="2:4" ht="16.5" thickBot="1">
      <c r="B51" s="42" t="s">
        <v>40</v>
      </c>
      <c r="C51" s="43"/>
      <c r="D51" s="43"/>
    </row>
    <row r="52" spans="2:17" ht="12.75">
      <c r="B52" s="2"/>
      <c r="C52" s="16"/>
      <c r="D52" s="16"/>
      <c r="E52" s="16"/>
      <c r="F52" s="16"/>
      <c r="G52" s="16"/>
      <c r="H52" s="16"/>
      <c r="I52" s="3"/>
      <c r="J52" s="2"/>
      <c r="K52" s="3" t="s">
        <v>31</v>
      </c>
      <c r="L52" s="2"/>
      <c r="M52" s="3" t="s">
        <v>32</v>
      </c>
      <c r="N52" s="2"/>
      <c r="O52" s="13" t="s">
        <v>33</v>
      </c>
      <c r="P52" s="2"/>
      <c r="Q52" s="3"/>
    </row>
    <row r="53" spans="2:17" ht="12.75">
      <c r="B53" s="4"/>
      <c r="C53" s="17"/>
      <c r="D53" s="17"/>
      <c r="E53" s="17"/>
      <c r="F53" s="17"/>
      <c r="G53" s="17"/>
      <c r="H53" s="17"/>
      <c r="I53" s="5"/>
      <c r="J53" s="4"/>
      <c r="K53" s="5" t="s">
        <v>30</v>
      </c>
      <c r="L53" s="4"/>
      <c r="M53" s="5" t="s">
        <v>30</v>
      </c>
      <c r="N53" s="4"/>
      <c r="O53" s="5" t="s">
        <v>30</v>
      </c>
      <c r="P53" s="4"/>
      <c r="Q53" s="5"/>
    </row>
    <row r="54" spans="2:17" ht="25.5">
      <c r="B54" s="4" t="s">
        <v>27</v>
      </c>
      <c r="C54" s="75" t="s">
        <v>74</v>
      </c>
      <c r="D54" s="28" t="s">
        <v>22</v>
      </c>
      <c r="E54" s="28" t="s">
        <v>21</v>
      </c>
      <c r="F54" s="28" t="s">
        <v>20</v>
      </c>
      <c r="G54" s="28" t="s">
        <v>19</v>
      </c>
      <c r="H54" s="28" t="s">
        <v>65</v>
      </c>
      <c r="I54" s="76" t="s">
        <v>66</v>
      </c>
      <c r="J54" s="4" t="s">
        <v>29</v>
      </c>
      <c r="K54" s="5" t="s">
        <v>23</v>
      </c>
      <c r="L54" s="4" t="s">
        <v>34</v>
      </c>
      <c r="M54" s="5" t="s">
        <v>23</v>
      </c>
      <c r="N54" s="4" t="s">
        <v>0</v>
      </c>
      <c r="O54" s="5" t="s">
        <v>23</v>
      </c>
      <c r="P54" s="41" t="s">
        <v>41</v>
      </c>
      <c r="Q54" s="5" t="s">
        <v>25</v>
      </c>
    </row>
    <row r="55" spans="2:17" s="45" customFormat="1" ht="12.75">
      <c r="B55" s="51" t="s">
        <v>57</v>
      </c>
      <c r="C55" s="58">
        <v>1226600</v>
      </c>
      <c r="D55" s="47"/>
      <c r="E55" s="47"/>
      <c r="F55" s="47"/>
      <c r="G55" s="47"/>
      <c r="H55" s="47"/>
      <c r="I55" s="48"/>
      <c r="J55" s="58">
        <f>C55</f>
        <v>1226600</v>
      </c>
      <c r="K55" s="53" t="s">
        <v>26</v>
      </c>
      <c r="L55" s="50"/>
      <c r="M55" s="49"/>
      <c r="N55" s="6">
        <f aca="true" t="shared" si="11" ref="N55:N92">SUM(C55:I55)</f>
        <v>1226600</v>
      </c>
      <c r="O55" s="53" t="s">
        <v>26</v>
      </c>
      <c r="P55" s="61">
        <v>0.55</v>
      </c>
      <c r="Q55" s="49"/>
    </row>
    <row r="56" spans="2:17" s="45" customFormat="1" ht="12.75">
      <c r="B56" s="51" t="s">
        <v>58</v>
      </c>
      <c r="C56" s="58">
        <v>1287600</v>
      </c>
      <c r="D56" s="47"/>
      <c r="E56" s="47"/>
      <c r="F56" s="47"/>
      <c r="G56" s="47"/>
      <c r="H56" s="47"/>
      <c r="I56" s="48"/>
      <c r="J56" s="58">
        <f aca="true" t="shared" si="12" ref="J56:J92">C56</f>
        <v>1287600</v>
      </c>
      <c r="K56" s="8">
        <f aca="true" t="shared" si="13" ref="K56:K65">(J56/J55)-1</f>
        <v>0.04973096363932816</v>
      </c>
      <c r="L56" s="50"/>
      <c r="M56" s="49"/>
      <c r="N56" s="6">
        <f t="shared" si="11"/>
        <v>1287600</v>
      </c>
      <c r="O56" s="14">
        <f aca="true" t="shared" si="14" ref="O56:O65">(N56/N55)-1</f>
        <v>0.04973096363932816</v>
      </c>
      <c r="P56" s="61">
        <v>0.65</v>
      </c>
      <c r="Q56" s="57" t="s">
        <v>28</v>
      </c>
    </row>
    <row r="57" spans="2:17" s="45" customFormat="1" ht="12.75">
      <c r="B57" s="51" t="s">
        <v>59</v>
      </c>
      <c r="C57" s="58">
        <v>1281893</v>
      </c>
      <c r="D57" s="47"/>
      <c r="E57" s="47"/>
      <c r="F57" s="47"/>
      <c r="G57" s="47"/>
      <c r="H57" s="47"/>
      <c r="I57" s="48"/>
      <c r="J57" s="58">
        <f t="shared" si="12"/>
        <v>1281893</v>
      </c>
      <c r="K57" s="8">
        <f t="shared" si="13"/>
        <v>-0.0044322771046908516</v>
      </c>
      <c r="L57" s="50"/>
      <c r="M57" s="49"/>
      <c r="N57" s="6">
        <f t="shared" si="11"/>
        <v>1281893</v>
      </c>
      <c r="O57" s="14">
        <f t="shared" si="14"/>
        <v>-0.0044322771046908516</v>
      </c>
      <c r="P57" s="61">
        <v>0.85</v>
      </c>
      <c r="Q57" s="49"/>
    </row>
    <row r="58" spans="2:17" s="45" customFormat="1" ht="12.75">
      <c r="B58" s="51" t="s">
        <v>60</v>
      </c>
      <c r="C58" s="58">
        <v>1155998</v>
      </c>
      <c r="D58" s="47"/>
      <c r="E58" s="47"/>
      <c r="F58" s="47"/>
      <c r="G58" s="47"/>
      <c r="H58" s="47"/>
      <c r="I58" s="48"/>
      <c r="J58" s="58">
        <f t="shared" si="12"/>
        <v>1155998</v>
      </c>
      <c r="K58" s="8">
        <f t="shared" si="13"/>
        <v>-0.0982102250343827</v>
      </c>
      <c r="L58" s="50"/>
      <c r="M58" s="49"/>
      <c r="N58" s="6">
        <f t="shared" si="11"/>
        <v>1155998</v>
      </c>
      <c r="O58" s="14">
        <f t="shared" si="14"/>
        <v>-0.0982102250343827</v>
      </c>
      <c r="P58" s="61">
        <v>0.85</v>
      </c>
      <c r="Q58" s="49"/>
    </row>
    <row r="59" spans="2:17" s="45" customFormat="1" ht="12.75">
      <c r="B59" s="51" t="s">
        <v>61</v>
      </c>
      <c r="C59" s="58">
        <v>1347576</v>
      </c>
      <c r="D59" s="47"/>
      <c r="E59" s="47"/>
      <c r="F59" s="47"/>
      <c r="G59" s="47"/>
      <c r="H59" s="47"/>
      <c r="I59" s="48"/>
      <c r="J59" s="58">
        <f t="shared" si="12"/>
        <v>1347576</v>
      </c>
      <c r="K59" s="8">
        <f t="shared" si="13"/>
        <v>0.16572520021660941</v>
      </c>
      <c r="L59" s="50"/>
      <c r="M59" s="49"/>
      <c r="N59" s="6">
        <f t="shared" si="11"/>
        <v>1347576</v>
      </c>
      <c r="O59" s="14">
        <f t="shared" si="14"/>
        <v>0.16572520021660941</v>
      </c>
      <c r="P59" s="56">
        <v>0.5</v>
      </c>
      <c r="Q59" s="57" t="s">
        <v>53</v>
      </c>
    </row>
    <row r="60" spans="2:17" s="45" customFormat="1" ht="12.75">
      <c r="B60" s="51" t="s">
        <v>51</v>
      </c>
      <c r="C60" s="58">
        <v>1493114</v>
      </c>
      <c r="D60" s="47"/>
      <c r="E60" s="47"/>
      <c r="F60" s="47"/>
      <c r="G60" s="47"/>
      <c r="H60" s="47"/>
      <c r="I60" s="48"/>
      <c r="J60" s="58">
        <f t="shared" si="12"/>
        <v>1493114</v>
      </c>
      <c r="K60" s="8">
        <f t="shared" si="13"/>
        <v>0.10799984564877962</v>
      </c>
      <c r="L60" s="50"/>
      <c r="M60" s="49"/>
      <c r="N60" s="6">
        <f t="shared" si="11"/>
        <v>1493114</v>
      </c>
      <c r="O60" s="14">
        <f t="shared" si="14"/>
        <v>0.10799984564877962</v>
      </c>
      <c r="P60" s="56">
        <v>0.5</v>
      </c>
      <c r="Q60" s="57" t="s">
        <v>53</v>
      </c>
    </row>
    <row r="61" spans="2:17" s="45" customFormat="1" ht="12.75">
      <c r="B61" s="51" t="s">
        <v>50</v>
      </c>
      <c r="C61" s="58">
        <v>1599628</v>
      </c>
      <c r="D61" s="47"/>
      <c r="E61" s="47"/>
      <c r="F61" s="47"/>
      <c r="G61" s="47"/>
      <c r="H61" s="47"/>
      <c r="I61" s="48"/>
      <c r="J61" s="58">
        <f t="shared" si="12"/>
        <v>1599628</v>
      </c>
      <c r="K61" s="8">
        <f t="shared" si="13"/>
        <v>0.0713368168806936</v>
      </c>
      <c r="L61" s="50"/>
      <c r="M61" s="49"/>
      <c r="N61" s="6">
        <f t="shared" si="11"/>
        <v>1599628</v>
      </c>
      <c r="O61" s="14">
        <f t="shared" si="14"/>
        <v>0.0713368168806936</v>
      </c>
      <c r="P61" s="56">
        <v>0.85</v>
      </c>
      <c r="Q61" s="57"/>
    </row>
    <row r="62" spans="2:17" s="45" customFormat="1" ht="12.75">
      <c r="B62" s="51" t="s">
        <v>49</v>
      </c>
      <c r="C62" s="58">
        <v>1431034</v>
      </c>
      <c r="D62" s="47"/>
      <c r="E62" s="47"/>
      <c r="F62" s="47"/>
      <c r="G62" s="47"/>
      <c r="H62" s="47"/>
      <c r="I62" s="48"/>
      <c r="J62" s="58">
        <f t="shared" si="12"/>
        <v>1431034</v>
      </c>
      <c r="K62" s="8">
        <f t="shared" si="13"/>
        <v>-0.10539575451292427</v>
      </c>
      <c r="L62" s="50"/>
      <c r="M62" s="49"/>
      <c r="N62" s="6">
        <f t="shared" si="11"/>
        <v>1431034</v>
      </c>
      <c r="O62" s="14">
        <f t="shared" si="14"/>
        <v>-0.10539575451292427</v>
      </c>
      <c r="P62" s="56">
        <v>0.85</v>
      </c>
      <c r="Q62" s="57"/>
    </row>
    <row r="63" spans="2:17" s="45" customFormat="1" ht="12.75">
      <c r="B63" s="51" t="s">
        <v>48</v>
      </c>
      <c r="C63" s="58">
        <v>1394679</v>
      </c>
      <c r="D63" s="47"/>
      <c r="E63" s="47"/>
      <c r="F63" s="47"/>
      <c r="G63" s="47"/>
      <c r="H63" s="47"/>
      <c r="I63" s="48"/>
      <c r="J63" s="58">
        <f t="shared" si="12"/>
        <v>1394679</v>
      </c>
      <c r="K63" s="8">
        <f t="shared" si="13"/>
        <v>-0.025404707365443424</v>
      </c>
      <c r="L63" s="50"/>
      <c r="M63" s="49"/>
      <c r="N63" s="6">
        <f t="shared" si="11"/>
        <v>1394679</v>
      </c>
      <c r="O63" s="14">
        <f t="shared" si="14"/>
        <v>-0.025404707365443424</v>
      </c>
      <c r="P63" s="56">
        <v>0.85</v>
      </c>
      <c r="Q63" s="57"/>
    </row>
    <row r="64" spans="1:17" ht="12.75">
      <c r="A64" s="45"/>
      <c r="B64" s="30" t="s">
        <v>1</v>
      </c>
      <c r="C64" s="62">
        <v>1398630</v>
      </c>
      <c r="D64" s="33"/>
      <c r="E64" s="19"/>
      <c r="F64" s="19"/>
      <c r="G64" s="19"/>
      <c r="H64" s="19"/>
      <c r="I64" s="7"/>
      <c r="J64" s="58">
        <f t="shared" si="12"/>
        <v>1398630</v>
      </c>
      <c r="K64" s="8">
        <f t="shared" si="13"/>
        <v>0.002832909938415895</v>
      </c>
      <c r="L64" s="11">
        <f aca="true" t="shared" si="15" ref="L64:L96">SUM(D64:I64)</f>
        <v>0</v>
      </c>
      <c r="M64" s="7" t="s">
        <v>26</v>
      </c>
      <c r="N64" s="6">
        <f t="shared" si="11"/>
        <v>1398630</v>
      </c>
      <c r="O64" s="14">
        <f t="shared" si="14"/>
        <v>0.002832909938415895</v>
      </c>
      <c r="P64" s="23">
        <v>1.1</v>
      </c>
      <c r="Q64" s="7" t="s">
        <v>35</v>
      </c>
    </row>
    <row r="65" spans="1:17" ht="12.75">
      <c r="A65" s="45"/>
      <c r="B65" s="30" t="s">
        <v>2</v>
      </c>
      <c r="C65" s="63">
        <v>1346661</v>
      </c>
      <c r="D65" s="35"/>
      <c r="E65" s="19"/>
      <c r="F65" s="19"/>
      <c r="G65" s="19"/>
      <c r="H65" s="19"/>
      <c r="I65" s="7"/>
      <c r="J65" s="58">
        <f t="shared" si="12"/>
        <v>1346661</v>
      </c>
      <c r="K65" s="8">
        <f t="shared" si="13"/>
        <v>-0.03715707513781341</v>
      </c>
      <c r="L65" s="11">
        <f t="shared" si="15"/>
        <v>0</v>
      </c>
      <c r="M65" s="7" t="s">
        <v>26</v>
      </c>
      <c r="N65" s="6">
        <f t="shared" si="11"/>
        <v>1346661</v>
      </c>
      <c r="O65" s="14">
        <f t="shared" si="14"/>
        <v>-0.03715707513781341</v>
      </c>
      <c r="P65" s="23">
        <v>1.1</v>
      </c>
      <c r="Q65" s="7"/>
    </row>
    <row r="66" spans="1:17" ht="12.75">
      <c r="A66" s="45"/>
      <c r="B66" s="30" t="s">
        <v>3</v>
      </c>
      <c r="C66" s="63">
        <v>1299585</v>
      </c>
      <c r="D66" s="33"/>
      <c r="E66" s="19"/>
      <c r="F66" s="19"/>
      <c r="G66" s="19"/>
      <c r="H66" s="19"/>
      <c r="I66" s="7"/>
      <c r="J66" s="58">
        <f t="shared" si="12"/>
        <v>1299585</v>
      </c>
      <c r="K66" s="8">
        <f aca="true" t="shared" si="16" ref="K66:K80">(J66/J65)-1</f>
        <v>-0.03495757284127188</v>
      </c>
      <c r="L66" s="11">
        <f t="shared" si="15"/>
        <v>0</v>
      </c>
      <c r="M66" s="7" t="s">
        <v>26</v>
      </c>
      <c r="N66" s="6">
        <f t="shared" si="11"/>
        <v>1299585</v>
      </c>
      <c r="O66" s="14">
        <f aca="true" t="shared" si="17" ref="O66:O80">(N66/N65)-1</f>
        <v>-0.03495757284127188</v>
      </c>
      <c r="P66" s="23">
        <v>1.1</v>
      </c>
      <c r="Q66" s="7"/>
    </row>
    <row r="67" spans="1:17" ht="12.75">
      <c r="A67" s="45"/>
      <c r="B67" s="30" t="s">
        <v>4</v>
      </c>
      <c r="C67" s="63">
        <v>1322705</v>
      </c>
      <c r="D67" s="33">
        <v>27113</v>
      </c>
      <c r="E67" s="19"/>
      <c r="F67" s="27"/>
      <c r="G67" s="19"/>
      <c r="H67" s="19"/>
      <c r="I67" s="7"/>
      <c r="J67" s="58">
        <f t="shared" si="12"/>
        <v>1322705</v>
      </c>
      <c r="K67" s="8">
        <f t="shared" si="16"/>
        <v>0.017790294594043576</v>
      </c>
      <c r="L67" s="11">
        <f t="shared" si="15"/>
        <v>27113</v>
      </c>
      <c r="M67" s="8">
        <v>1</v>
      </c>
      <c r="N67" s="6">
        <f t="shared" si="11"/>
        <v>1349818</v>
      </c>
      <c r="O67" s="14">
        <f t="shared" si="17"/>
        <v>0.038653108492326504</v>
      </c>
      <c r="P67" s="23">
        <v>1.1</v>
      </c>
      <c r="Q67" s="7"/>
    </row>
    <row r="68" spans="1:17" ht="12.75">
      <c r="A68" s="45"/>
      <c r="B68" s="30" t="s">
        <v>5</v>
      </c>
      <c r="C68" s="64">
        <v>1241097</v>
      </c>
      <c r="D68" s="35">
        <v>35600</v>
      </c>
      <c r="E68" s="19"/>
      <c r="F68" s="27"/>
      <c r="G68" s="19"/>
      <c r="H68" s="19"/>
      <c r="I68" s="7"/>
      <c r="J68" s="58">
        <f t="shared" si="12"/>
        <v>1241097</v>
      </c>
      <c r="K68" s="8">
        <f t="shared" si="16"/>
        <v>-0.06169780865725916</v>
      </c>
      <c r="L68" s="11">
        <f t="shared" si="15"/>
        <v>35600</v>
      </c>
      <c r="M68" s="8">
        <f>(L68/L67)-1</f>
        <v>0.3130232729686866</v>
      </c>
      <c r="N68" s="6">
        <f t="shared" si="11"/>
        <v>1276697</v>
      </c>
      <c r="O68" s="14">
        <f t="shared" si="17"/>
        <v>-0.05417100675794806</v>
      </c>
      <c r="P68" s="23">
        <v>1.1</v>
      </c>
      <c r="Q68" s="7" t="s">
        <v>36</v>
      </c>
    </row>
    <row r="69" spans="1:17" ht="12.75">
      <c r="A69" s="45"/>
      <c r="B69" s="30" t="s">
        <v>6</v>
      </c>
      <c r="C69" s="63">
        <v>1116343</v>
      </c>
      <c r="D69" s="33">
        <v>36690</v>
      </c>
      <c r="E69" s="34">
        <v>14990</v>
      </c>
      <c r="F69" s="27"/>
      <c r="G69" s="19"/>
      <c r="H69" s="19"/>
      <c r="I69" s="7"/>
      <c r="J69" s="58">
        <f t="shared" si="12"/>
        <v>1116343</v>
      </c>
      <c r="K69" s="8">
        <f t="shared" si="16"/>
        <v>-0.10051913750496533</v>
      </c>
      <c r="L69" s="11">
        <f t="shared" si="15"/>
        <v>51680</v>
      </c>
      <c r="M69" s="8">
        <f aca="true" t="shared" si="18" ref="M69:M80">(L69/L68)-1</f>
        <v>0.45168539325842705</v>
      </c>
      <c r="N69" s="6">
        <f t="shared" si="11"/>
        <v>1168023</v>
      </c>
      <c r="O69" s="14">
        <f t="shared" si="17"/>
        <v>-0.08512121513561954</v>
      </c>
      <c r="P69" s="23">
        <v>1.1</v>
      </c>
      <c r="Q69" s="7"/>
    </row>
    <row r="70" spans="1:17" ht="12.75">
      <c r="A70" s="45"/>
      <c r="B70" s="30" t="s">
        <v>7</v>
      </c>
      <c r="C70" s="63">
        <v>1237750</v>
      </c>
      <c r="D70" s="33">
        <v>35650</v>
      </c>
      <c r="E70" s="34">
        <v>16350</v>
      </c>
      <c r="F70" s="27"/>
      <c r="G70" s="19"/>
      <c r="H70" s="19"/>
      <c r="I70" s="7"/>
      <c r="J70" s="58">
        <f t="shared" si="12"/>
        <v>1237750</v>
      </c>
      <c r="K70" s="8">
        <f t="shared" si="16"/>
        <v>0.1087542090558189</v>
      </c>
      <c r="L70" s="11">
        <f t="shared" si="15"/>
        <v>52000</v>
      </c>
      <c r="M70" s="8">
        <f t="shared" si="18"/>
        <v>0.006191950464396356</v>
      </c>
      <c r="N70" s="6">
        <f t="shared" si="11"/>
        <v>1289750</v>
      </c>
      <c r="O70" s="14">
        <f t="shared" si="17"/>
        <v>0.10421626971386688</v>
      </c>
      <c r="P70" s="23">
        <v>1.35</v>
      </c>
      <c r="Q70" s="7"/>
    </row>
    <row r="71" spans="1:17" ht="12.75">
      <c r="A71" s="45"/>
      <c r="B71" s="30" t="s">
        <v>8</v>
      </c>
      <c r="C71" s="63">
        <v>1088016</v>
      </c>
      <c r="D71" s="33">
        <v>37800</v>
      </c>
      <c r="E71" s="34">
        <v>20700</v>
      </c>
      <c r="F71" s="27"/>
      <c r="G71" s="19"/>
      <c r="H71" s="19"/>
      <c r="I71" s="7"/>
      <c r="J71" s="58">
        <f t="shared" si="12"/>
        <v>1088016</v>
      </c>
      <c r="K71" s="8">
        <f t="shared" si="16"/>
        <v>-0.12097273278125631</v>
      </c>
      <c r="L71" s="11">
        <f t="shared" si="15"/>
        <v>58500</v>
      </c>
      <c r="M71" s="8">
        <f t="shared" si="18"/>
        <v>0.125</v>
      </c>
      <c r="N71" s="6">
        <f t="shared" si="11"/>
        <v>1146516</v>
      </c>
      <c r="O71" s="14">
        <f t="shared" si="17"/>
        <v>-0.11105563093622794</v>
      </c>
      <c r="P71" s="23">
        <v>1.35</v>
      </c>
      <c r="Q71" s="7" t="s">
        <v>28</v>
      </c>
    </row>
    <row r="72" spans="1:17" ht="12.75">
      <c r="A72" s="45"/>
      <c r="B72" s="30" t="s">
        <v>9</v>
      </c>
      <c r="C72" s="62">
        <v>1038692</v>
      </c>
      <c r="D72" s="36">
        <v>48900</v>
      </c>
      <c r="E72" s="18">
        <v>23200</v>
      </c>
      <c r="F72" s="18">
        <v>13650</v>
      </c>
      <c r="G72" s="19"/>
      <c r="H72" s="19"/>
      <c r="I72" s="7"/>
      <c r="J72" s="58">
        <f t="shared" si="12"/>
        <v>1038692</v>
      </c>
      <c r="K72" s="8">
        <f t="shared" si="16"/>
        <v>-0.045333892148644916</v>
      </c>
      <c r="L72" s="11">
        <f t="shared" si="15"/>
        <v>85750</v>
      </c>
      <c r="M72" s="8">
        <f t="shared" si="18"/>
        <v>0.4658119658119657</v>
      </c>
      <c r="N72" s="6">
        <f t="shared" si="11"/>
        <v>1124442</v>
      </c>
      <c r="O72" s="14">
        <f t="shared" si="17"/>
        <v>-0.019253111164606485</v>
      </c>
      <c r="P72" s="23">
        <v>1.35</v>
      </c>
      <c r="Q72" s="7"/>
    </row>
    <row r="73" spans="1:17" ht="12.75">
      <c r="A73" s="45"/>
      <c r="B73" s="30" t="s">
        <v>10</v>
      </c>
      <c r="C73" s="63">
        <v>1024960</v>
      </c>
      <c r="D73" s="37">
        <v>43400</v>
      </c>
      <c r="E73" s="27">
        <v>37950</v>
      </c>
      <c r="F73" s="27">
        <v>19000</v>
      </c>
      <c r="G73" s="19"/>
      <c r="H73" s="19"/>
      <c r="I73" s="7"/>
      <c r="J73" s="58">
        <f t="shared" si="12"/>
        <v>1024960</v>
      </c>
      <c r="K73" s="8">
        <f t="shared" si="16"/>
        <v>-0.013220473441597713</v>
      </c>
      <c r="L73" s="11">
        <f t="shared" si="15"/>
        <v>100350</v>
      </c>
      <c r="M73" s="8">
        <f t="shared" si="18"/>
        <v>0.17026239067055404</v>
      </c>
      <c r="N73" s="6">
        <f t="shared" si="11"/>
        <v>1125310</v>
      </c>
      <c r="O73" s="14">
        <f t="shared" si="17"/>
        <v>0.0007719384370203919</v>
      </c>
      <c r="P73" s="23">
        <v>1.35</v>
      </c>
      <c r="Q73" s="7"/>
    </row>
    <row r="74" spans="1:17" ht="12.75">
      <c r="A74" s="45"/>
      <c r="B74" s="30" t="s">
        <v>11</v>
      </c>
      <c r="C74" s="63">
        <v>1042101</v>
      </c>
      <c r="D74" s="37">
        <v>49625</v>
      </c>
      <c r="E74" s="27">
        <v>33725</v>
      </c>
      <c r="F74" s="27">
        <v>20175</v>
      </c>
      <c r="G74" s="19"/>
      <c r="H74" s="19"/>
      <c r="I74" s="7"/>
      <c r="J74" s="58">
        <f t="shared" si="12"/>
        <v>1042101</v>
      </c>
      <c r="K74" s="8">
        <f t="shared" si="16"/>
        <v>0.016723579456759285</v>
      </c>
      <c r="L74" s="11">
        <f t="shared" si="15"/>
        <v>103525</v>
      </c>
      <c r="M74" s="8">
        <f t="shared" si="18"/>
        <v>0.03163926258096672</v>
      </c>
      <c r="N74" s="6">
        <f t="shared" si="11"/>
        <v>1145626</v>
      </c>
      <c r="O74" s="14">
        <f t="shared" si="17"/>
        <v>0.01805369187157324</v>
      </c>
      <c r="P74" s="23">
        <v>1.35</v>
      </c>
      <c r="Q74" s="7"/>
    </row>
    <row r="75" spans="1:17" ht="12.75">
      <c r="A75" s="45"/>
      <c r="B75" s="30" t="s">
        <v>12</v>
      </c>
      <c r="C75" s="62">
        <v>1037561</v>
      </c>
      <c r="D75" s="37">
        <v>54500</v>
      </c>
      <c r="E75" s="27">
        <v>50400</v>
      </c>
      <c r="F75" s="27">
        <v>25175</v>
      </c>
      <c r="G75" s="19"/>
      <c r="H75" s="19"/>
      <c r="I75" s="7"/>
      <c r="J75" s="58">
        <f t="shared" si="12"/>
        <v>1037561</v>
      </c>
      <c r="K75" s="8">
        <f t="shared" si="16"/>
        <v>-0.004356583478952625</v>
      </c>
      <c r="L75" s="11">
        <f t="shared" si="15"/>
        <v>130075</v>
      </c>
      <c r="M75" s="8">
        <f t="shared" si="18"/>
        <v>0.2564597923206955</v>
      </c>
      <c r="N75" s="6">
        <f t="shared" si="11"/>
        <v>1167636</v>
      </c>
      <c r="O75" s="14">
        <f t="shared" si="17"/>
        <v>0.01921220363364662</v>
      </c>
      <c r="P75" s="23">
        <v>1.35</v>
      </c>
      <c r="Q75" s="7"/>
    </row>
    <row r="76" spans="1:17" ht="12.75">
      <c r="A76" s="45"/>
      <c r="B76" s="30" t="s">
        <v>13</v>
      </c>
      <c r="C76" s="62">
        <v>1129162</v>
      </c>
      <c r="D76" s="36">
        <v>63725</v>
      </c>
      <c r="E76" s="18">
        <v>82500</v>
      </c>
      <c r="F76" s="27">
        <v>26800</v>
      </c>
      <c r="G76" s="19"/>
      <c r="H76" s="19"/>
      <c r="I76" s="7"/>
      <c r="J76" s="58">
        <f t="shared" si="12"/>
        <v>1129162</v>
      </c>
      <c r="K76" s="8">
        <f t="shared" si="16"/>
        <v>0.08828492975352775</v>
      </c>
      <c r="L76" s="11">
        <f t="shared" si="15"/>
        <v>173025</v>
      </c>
      <c r="M76" s="8">
        <f t="shared" si="18"/>
        <v>0.3301941187776283</v>
      </c>
      <c r="N76" s="6">
        <f t="shared" si="11"/>
        <v>1302187</v>
      </c>
      <c r="O76" s="14">
        <f t="shared" si="17"/>
        <v>0.11523368584045035</v>
      </c>
      <c r="P76" s="23">
        <v>1.35</v>
      </c>
      <c r="Q76" s="7"/>
    </row>
    <row r="77" spans="1:17" ht="12.75">
      <c r="A77" s="45"/>
      <c r="B77" s="30" t="s">
        <v>14</v>
      </c>
      <c r="C77" s="62">
        <v>1145365</v>
      </c>
      <c r="D77" s="36">
        <v>64550</v>
      </c>
      <c r="E77" s="18">
        <v>150025</v>
      </c>
      <c r="F77" s="27">
        <v>29750</v>
      </c>
      <c r="G77" s="19"/>
      <c r="H77" s="19"/>
      <c r="I77" s="7"/>
      <c r="J77" s="58">
        <f t="shared" si="12"/>
        <v>1145365</v>
      </c>
      <c r="K77" s="8">
        <f t="shared" si="16"/>
        <v>0.014349579599738593</v>
      </c>
      <c r="L77" s="11">
        <f t="shared" si="15"/>
        <v>244325</v>
      </c>
      <c r="M77" s="8">
        <f t="shared" si="18"/>
        <v>0.41207917930934834</v>
      </c>
      <c r="N77" s="6">
        <f t="shared" si="11"/>
        <v>1389690</v>
      </c>
      <c r="O77" s="14">
        <f t="shared" si="17"/>
        <v>0.06719695404730652</v>
      </c>
      <c r="P77" s="23">
        <v>1.35</v>
      </c>
      <c r="Q77" s="7" t="s">
        <v>28</v>
      </c>
    </row>
    <row r="78" spans="1:17" ht="12.75">
      <c r="A78" s="45"/>
      <c r="B78" s="30" t="s">
        <v>15</v>
      </c>
      <c r="C78" s="62">
        <v>1168128</v>
      </c>
      <c r="D78" s="36">
        <v>72118</v>
      </c>
      <c r="E78" s="18">
        <v>133353</v>
      </c>
      <c r="F78" s="27">
        <v>25656</v>
      </c>
      <c r="G78" s="19"/>
      <c r="H78" s="19"/>
      <c r="I78" s="7"/>
      <c r="J78" s="58">
        <f t="shared" si="12"/>
        <v>1168128</v>
      </c>
      <c r="K78" s="8">
        <f t="shared" si="16"/>
        <v>0.019874013960615278</v>
      </c>
      <c r="L78" s="11">
        <f t="shared" si="15"/>
        <v>231127</v>
      </c>
      <c r="M78" s="8">
        <f t="shared" si="18"/>
        <v>-0.05401821344520619</v>
      </c>
      <c r="N78" s="6">
        <f t="shared" si="11"/>
        <v>1399255</v>
      </c>
      <c r="O78" s="14">
        <f t="shared" si="17"/>
        <v>0.006882829983665406</v>
      </c>
      <c r="P78" s="23">
        <v>1.35</v>
      </c>
      <c r="Q78" s="7" t="s">
        <v>78</v>
      </c>
    </row>
    <row r="79" spans="1:17" ht="12.75">
      <c r="A79" s="45"/>
      <c r="B79" s="30" t="s">
        <v>16</v>
      </c>
      <c r="C79" s="62">
        <v>1100651</v>
      </c>
      <c r="D79" s="36">
        <v>66744</v>
      </c>
      <c r="E79" s="18">
        <v>98989</v>
      </c>
      <c r="F79" s="27">
        <v>31976</v>
      </c>
      <c r="G79" s="19"/>
      <c r="H79" s="19"/>
      <c r="I79" s="7"/>
      <c r="J79" s="58">
        <f t="shared" si="12"/>
        <v>1100651</v>
      </c>
      <c r="K79" s="8">
        <f t="shared" si="16"/>
        <v>-0.0577650736905545</v>
      </c>
      <c r="L79" s="11">
        <f t="shared" si="15"/>
        <v>197709</v>
      </c>
      <c r="M79" s="8">
        <f t="shared" si="18"/>
        <v>-0.144587175016333</v>
      </c>
      <c r="N79" s="6">
        <f t="shared" si="11"/>
        <v>1298360</v>
      </c>
      <c r="O79" s="14">
        <f t="shared" si="17"/>
        <v>-0.07210622795701993</v>
      </c>
      <c r="P79" s="23">
        <v>1.35</v>
      </c>
      <c r="Q79" s="7" t="s">
        <v>28</v>
      </c>
    </row>
    <row r="80" spans="1:17" ht="12.75">
      <c r="A80" s="45"/>
      <c r="B80" s="30" t="s">
        <v>17</v>
      </c>
      <c r="C80" s="62">
        <v>1145673</v>
      </c>
      <c r="D80" s="36">
        <v>67470</v>
      </c>
      <c r="E80" s="18">
        <v>104270</v>
      </c>
      <c r="F80" s="27">
        <v>26422</v>
      </c>
      <c r="G80" s="38">
        <v>14425</v>
      </c>
      <c r="H80" s="38"/>
      <c r="I80" s="20"/>
      <c r="J80" s="58">
        <f t="shared" si="12"/>
        <v>1145673</v>
      </c>
      <c r="K80" s="8">
        <f t="shared" si="16"/>
        <v>0.04090488265581005</v>
      </c>
      <c r="L80" s="11">
        <f t="shared" si="15"/>
        <v>212587</v>
      </c>
      <c r="M80" s="8">
        <f t="shared" si="18"/>
        <v>0.07525201179511298</v>
      </c>
      <c r="N80" s="6">
        <f t="shared" si="11"/>
        <v>1358260</v>
      </c>
      <c r="O80" s="14">
        <f t="shared" si="17"/>
        <v>0.04613512431066891</v>
      </c>
      <c r="P80" s="23">
        <v>1.25</v>
      </c>
      <c r="Q80" s="7" t="s">
        <v>77</v>
      </c>
    </row>
    <row r="81" spans="1:17" ht="12.75">
      <c r="A81" s="45"/>
      <c r="B81" s="30" t="s">
        <v>18</v>
      </c>
      <c r="C81" s="62">
        <v>1249277</v>
      </c>
      <c r="D81" s="36">
        <v>75942</v>
      </c>
      <c r="E81" s="18">
        <v>117432</v>
      </c>
      <c r="F81" s="27">
        <v>32680</v>
      </c>
      <c r="G81" s="38">
        <v>17189</v>
      </c>
      <c r="H81" s="38"/>
      <c r="I81" s="20"/>
      <c r="J81" s="58">
        <f t="shared" si="12"/>
        <v>1249277</v>
      </c>
      <c r="K81" s="8">
        <f>(J81/J80)-1</f>
        <v>0.0904306900834706</v>
      </c>
      <c r="L81" s="11">
        <f t="shared" si="15"/>
        <v>243243</v>
      </c>
      <c r="M81" s="8">
        <f aca="true" t="shared" si="19" ref="M81:M92">(L81/L80)-1</f>
        <v>0.1442044903968729</v>
      </c>
      <c r="N81" s="6">
        <f t="shared" si="11"/>
        <v>1492520</v>
      </c>
      <c r="O81" s="14">
        <f aca="true" t="shared" si="20" ref="O81:O88">(N81/N80)-1</f>
        <v>0.09884705431949703</v>
      </c>
      <c r="P81" s="23">
        <v>1.25</v>
      </c>
      <c r="Q81" s="7"/>
    </row>
    <row r="82" spans="1:17" ht="12.75">
      <c r="A82" s="45"/>
      <c r="B82" s="30" t="s">
        <v>38</v>
      </c>
      <c r="C82" s="62">
        <v>1306486</v>
      </c>
      <c r="D82" s="36">
        <v>80411</v>
      </c>
      <c r="E82" s="18">
        <v>137583</v>
      </c>
      <c r="F82" s="27">
        <v>37487</v>
      </c>
      <c r="G82" s="38">
        <v>18771</v>
      </c>
      <c r="H82" s="38"/>
      <c r="I82" s="20">
        <v>20844</v>
      </c>
      <c r="J82" s="58">
        <f t="shared" si="12"/>
        <v>1306486</v>
      </c>
      <c r="K82" s="8">
        <f>(J82/J81)-1</f>
        <v>0.04579368706860043</v>
      </c>
      <c r="L82" s="11">
        <f t="shared" si="15"/>
        <v>295096</v>
      </c>
      <c r="M82" s="8">
        <f t="shared" si="19"/>
        <v>0.21317365761810203</v>
      </c>
      <c r="N82" s="6">
        <f t="shared" si="11"/>
        <v>1601582</v>
      </c>
      <c r="O82" s="14">
        <f t="shared" si="20"/>
        <v>0.07307238763969659</v>
      </c>
      <c r="P82" s="23">
        <v>1.25</v>
      </c>
      <c r="Q82" s="7"/>
    </row>
    <row r="83" spans="1:17" ht="12.75">
      <c r="A83" s="45"/>
      <c r="B83" s="30" t="s">
        <v>43</v>
      </c>
      <c r="C83" s="62">
        <v>1314495</v>
      </c>
      <c r="D83" s="36">
        <v>77485</v>
      </c>
      <c r="E83" s="18">
        <v>136663</v>
      </c>
      <c r="F83" s="27">
        <v>39860</v>
      </c>
      <c r="G83" s="38">
        <v>19985</v>
      </c>
      <c r="H83" s="38"/>
      <c r="I83" s="20">
        <v>25475</v>
      </c>
      <c r="J83" s="58">
        <f t="shared" si="12"/>
        <v>1314495</v>
      </c>
      <c r="K83" s="8">
        <f>(J83/J82)-1</f>
        <v>0.0061301843265064715</v>
      </c>
      <c r="L83" s="11">
        <f t="shared" si="15"/>
        <v>299468</v>
      </c>
      <c r="M83" s="8">
        <f t="shared" si="19"/>
        <v>0.014815517662049027</v>
      </c>
      <c r="N83" s="6">
        <f t="shared" si="11"/>
        <v>1613963</v>
      </c>
      <c r="O83" s="14">
        <f t="shared" si="20"/>
        <v>0.007730481486430296</v>
      </c>
      <c r="P83" s="23">
        <v>1.25</v>
      </c>
      <c r="Q83" s="7"/>
    </row>
    <row r="84" spans="1:17" ht="12.75">
      <c r="A84" s="45"/>
      <c r="B84" s="30" t="s">
        <v>42</v>
      </c>
      <c r="C84" s="62">
        <v>1270423</v>
      </c>
      <c r="D84" s="36">
        <v>84353</v>
      </c>
      <c r="E84" s="18">
        <v>153928</v>
      </c>
      <c r="F84" s="27">
        <v>44034</v>
      </c>
      <c r="G84" s="38">
        <v>26338</v>
      </c>
      <c r="H84" s="38"/>
      <c r="I84" s="20">
        <v>26596</v>
      </c>
      <c r="J84" s="58">
        <f t="shared" si="12"/>
        <v>1270423</v>
      </c>
      <c r="K84" s="8">
        <f>(J84/J83)-1</f>
        <v>-0.033527704555741944</v>
      </c>
      <c r="L84" s="11">
        <f t="shared" si="15"/>
        <v>335249</v>
      </c>
      <c r="M84" s="8">
        <f t="shared" si="19"/>
        <v>0.11948188120266612</v>
      </c>
      <c r="N84" s="6">
        <f t="shared" si="11"/>
        <v>1605672</v>
      </c>
      <c r="O84" s="14">
        <f t="shared" si="20"/>
        <v>-0.005137044653440004</v>
      </c>
      <c r="P84" s="23">
        <v>1.25</v>
      </c>
      <c r="Q84" s="7"/>
    </row>
    <row r="85" spans="1:17" ht="12.75">
      <c r="A85" s="45"/>
      <c r="B85" s="30" t="s">
        <v>44</v>
      </c>
      <c r="C85" s="62">
        <v>1154099</v>
      </c>
      <c r="D85" s="36">
        <v>81806</v>
      </c>
      <c r="E85" s="18">
        <v>156562</v>
      </c>
      <c r="F85" s="27">
        <v>41126</v>
      </c>
      <c r="G85" s="38">
        <v>24219</v>
      </c>
      <c r="H85" s="38"/>
      <c r="I85" s="20">
        <v>21412</v>
      </c>
      <c r="J85" s="58">
        <f t="shared" si="12"/>
        <v>1154099</v>
      </c>
      <c r="K85" s="44">
        <f>(J85/J84)-1</f>
        <v>-0.09156320375182125</v>
      </c>
      <c r="L85" s="11">
        <f t="shared" si="15"/>
        <v>325125</v>
      </c>
      <c r="M85" s="8">
        <f t="shared" si="19"/>
        <v>-0.030198449510662195</v>
      </c>
      <c r="N85" s="6">
        <f t="shared" si="11"/>
        <v>1479224</v>
      </c>
      <c r="O85" s="14">
        <f t="shared" si="20"/>
        <v>-0.07875082831362823</v>
      </c>
      <c r="P85" s="23">
        <v>1.25</v>
      </c>
      <c r="Q85" s="7" t="s">
        <v>47</v>
      </c>
    </row>
    <row r="86" spans="1:17" ht="12.75">
      <c r="A86" s="45"/>
      <c r="B86" s="30" t="s">
        <v>45</v>
      </c>
      <c r="C86" s="58">
        <v>1156866</v>
      </c>
      <c r="D86" s="36">
        <v>82840</v>
      </c>
      <c r="E86" s="18">
        <v>162648</v>
      </c>
      <c r="F86" s="27">
        <v>43904</v>
      </c>
      <c r="G86" s="38">
        <v>37270</v>
      </c>
      <c r="H86" s="38"/>
      <c r="I86" s="20">
        <v>21879</v>
      </c>
      <c r="J86" s="58">
        <f t="shared" si="12"/>
        <v>1156866</v>
      </c>
      <c r="K86" s="44">
        <f>(C86/J85)-1</f>
        <v>0.0023975412854528866</v>
      </c>
      <c r="L86" s="11">
        <f t="shared" si="15"/>
        <v>348541</v>
      </c>
      <c r="M86" s="8">
        <f t="shared" si="19"/>
        <v>0.07202153018069968</v>
      </c>
      <c r="N86" s="6">
        <f t="shared" si="11"/>
        <v>1505407</v>
      </c>
      <c r="O86" s="14">
        <f t="shared" si="20"/>
        <v>0.0177004970173551</v>
      </c>
      <c r="P86" s="23">
        <v>1.25</v>
      </c>
      <c r="Q86" s="7" t="s">
        <v>75</v>
      </c>
    </row>
    <row r="87" spans="1:17" ht="12.75">
      <c r="A87" s="45"/>
      <c r="B87" s="30" t="s">
        <v>62</v>
      </c>
      <c r="C87" s="58">
        <v>1156721</v>
      </c>
      <c r="D87" s="36">
        <v>84159</v>
      </c>
      <c r="E87" s="18">
        <v>155975</v>
      </c>
      <c r="F87" s="27">
        <v>42380</v>
      </c>
      <c r="G87" s="38">
        <v>39112</v>
      </c>
      <c r="H87" s="38"/>
      <c r="I87" s="20">
        <v>22668</v>
      </c>
      <c r="J87" s="58">
        <f t="shared" si="12"/>
        <v>1156721</v>
      </c>
      <c r="K87" s="44">
        <f aca="true" t="shared" si="21" ref="K87:K92">(C87/C86)-1</f>
        <v>-0.00012533863040320448</v>
      </c>
      <c r="L87" s="11">
        <f t="shared" si="15"/>
        <v>344294</v>
      </c>
      <c r="M87" s="8">
        <f t="shared" si="19"/>
        <v>-0.012185080091007938</v>
      </c>
      <c r="N87" s="6">
        <f t="shared" si="11"/>
        <v>1501015</v>
      </c>
      <c r="O87" s="14">
        <f t="shared" si="20"/>
        <v>-0.002917483444676461</v>
      </c>
      <c r="P87" s="23">
        <v>1.5</v>
      </c>
      <c r="Q87" s="7"/>
    </row>
    <row r="88" spans="1:17" ht="12.75">
      <c r="A88" s="45"/>
      <c r="B88" s="30" t="s">
        <v>64</v>
      </c>
      <c r="C88" s="58">
        <v>1123977</v>
      </c>
      <c r="D88" s="36">
        <v>89523</v>
      </c>
      <c r="E88" s="18">
        <v>163510</v>
      </c>
      <c r="F88" s="27">
        <v>46278</v>
      </c>
      <c r="G88" s="38">
        <v>47025</v>
      </c>
      <c r="H88" s="38">
        <v>16569</v>
      </c>
      <c r="I88" s="20">
        <v>24502</v>
      </c>
      <c r="J88" s="58">
        <f t="shared" si="12"/>
        <v>1123977</v>
      </c>
      <c r="K88" s="44">
        <f t="shared" si="21"/>
        <v>-0.02830760399439447</v>
      </c>
      <c r="L88" s="11">
        <f t="shared" si="15"/>
        <v>387407</v>
      </c>
      <c r="M88" s="8">
        <f t="shared" si="19"/>
        <v>0.12522146769911768</v>
      </c>
      <c r="N88" s="6">
        <f t="shared" si="11"/>
        <v>1511384</v>
      </c>
      <c r="O88" s="14">
        <f t="shared" si="20"/>
        <v>0.006907992258571749</v>
      </c>
      <c r="P88" s="23">
        <v>1.5</v>
      </c>
      <c r="Q88" s="7"/>
    </row>
    <row r="89" spans="1:17" ht="12.75">
      <c r="A89" s="45"/>
      <c r="B89" s="30" t="s">
        <v>63</v>
      </c>
      <c r="C89" s="58">
        <v>1107543</v>
      </c>
      <c r="D89" s="36">
        <v>86485</v>
      </c>
      <c r="E89" s="18">
        <v>161010</v>
      </c>
      <c r="F89" s="27">
        <v>42361</v>
      </c>
      <c r="G89" s="38">
        <v>44116</v>
      </c>
      <c r="H89" s="38">
        <v>26984</v>
      </c>
      <c r="I89" s="20">
        <v>27683</v>
      </c>
      <c r="J89" s="58">
        <f t="shared" si="12"/>
        <v>1107543</v>
      </c>
      <c r="K89" s="44">
        <f t="shared" si="21"/>
        <v>-0.01462129563149428</v>
      </c>
      <c r="L89" s="11">
        <f t="shared" si="15"/>
        <v>388639</v>
      </c>
      <c r="M89" s="8">
        <f t="shared" si="19"/>
        <v>0.0031801180670458784</v>
      </c>
      <c r="N89" s="6">
        <f t="shared" si="11"/>
        <v>1496182</v>
      </c>
      <c r="O89" s="14">
        <f>(N89/N88)-1</f>
        <v>-0.010058330642642721</v>
      </c>
      <c r="P89" s="23">
        <v>1.5</v>
      </c>
      <c r="Q89" s="7"/>
    </row>
    <row r="90" spans="1:17" ht="12.75">
      <c r="A90" s="45"/>
      <c r="B90" s="30" t="s">
        <v>68</v>
      </c>
      <c r="C90" s="58">
        <v>1061393</v>
      </c>
      <c r="D90" s="36">
        <v>87206</v>
      </c>
      <c r="E90" s="18">
        <v>149456</v>
      </c>
      <c r="F90" s="27">
        <v>40587</v>
      </c>
      <c r="G90" s="38">
        <v>41839</v>
      </c>
      <c r="H90" s="38">
        <v>31031</v>
      </c>
      <c r="I90" s="20">
        <v>25873</v>
      </c>
      <c r="J90" s="58">
        <f t="shared" si="12"/>
        <v>1061393</v>
      </c>
      <c r="K90" s="44">
        <f t="shared" si="21"/>
        <v>-0.041668811052934296</v>
      </c>
      <c r="L90" s="11">
        <f t="shared" si="15"/>
        <v>375992</v>
      </c>
      <c r="M90" s="8">
        <f t="shared" si="19"/>
        <v>-0.03254176755292182</v>
      </c>
      <c r="N90" s="6">
        <f t="shared" si="11"/>
        <v>1437385</v>
      </c>
      <c r="O90" s="14">
        <f>(N90/N89)-1</f>
        <v>-0.03929802657698056</v>
      </c>
      <c r="P90" s="23">
        <v>1.5</v>
      </c>
      <c r="Q90" s="7"/>
    </row>
    <row r="91" spans="1:17" ht="12.75">
      <c r="A91" s="45"/>
      <c r="B91" s="30" t="s">
        <v>69</v>
      </c>
      <c r="C91" s="58">
        <v>1028281</v>
      </c>
      <c r="D91" s="36">
        <v>78532</v>
      </c>
      <c r="E91" s="18">
        <v>140873</v>
      </c>
      <c r="F91" s="27">
        <v>39016</v>
      </c>
      <c r="G91" s="38">
        <v>43087</v>
      </c>
      <c r="H91" s="38">
        <v>30507</v>
      </c>
      <c r="I91" s="20">
        <v>25108</v>
      </c>
      <c r="J91" s="58">
        <f t="shared" si="12"/>
        <v>1028281</v>
      </c>
      <c r="K91" s="44">
        <f t="shared" si="21"/>
        <v>-0.031196738625560938</v>
      </c>
      <c r="L91" s="11">
        <f t="shared" si="15"/>
        <v>357123</v>
      </c>
      <c r="M91" s="8">
        <f t="shared" si="19"/>
        <v>-0.05018457839528501</v>
      </c>
      <c r="N91" s="6">
        <f t="shared" si="11"/>
        <v>1385404</v>
      </c>
      <c r="O91" s="14">
        <f>(N91/N90)-1</f>
        <v>-0.036163588739273056</v>
      </c>
      <c r="P91" s="23">
        <v>1.75</v>
      </c>
      <c r="Q91" s="7" t="s">
        <v>76</v>
      </c>
    </row>
    <row r="92" spans="1:17" ht="12.75">
      <c r="A92" s="45"/>
      <c r="B92" s="30" t="s">
        <v>71</v>
      </c>
      <c r="C92" s="58">
        <v>945878</v>
      </c>
      <c r="D92" s="36">
        <v>83426</v>
      </c>
      <c r="E92" s="18">
        <v>146991</v>
      </c>
      <c r="F92" s="27">
        <v>35486</v>
      </c>
      <c r="G92" s="38">
        <v>52672</v>
      </c>
      <c r="H92" s="38">
        <v>45876</v>
      </c>
      <c r="I92" s="20">
        <v>23419</v>
      </c>
      <c r="J92" s="58">
        <f t="shared" si="12"/>
        <v>945878</v>
      </c>
      <c r="K92" s="44">
        <f t="shared" si="21"/>
        <v>-0.08013665525279567</v>
      </c>
      <c r="L92" s="11">
        <f t="shared" si="15"/>
        <v>387870</v>
      </c>
      <c r="M92" s="8">
        <f t="shared" si="19"/>
        <v>0.08609638695911492</v>
      </c>
      <c r="N92" s="6">
        <f t="shared" si="11"/>
        <v>1333748</v>
      </c>
      <c r="O92" s="14">
        <f>(N92/N91)-1</f>
        <v>-0.03728587473401257</v>
      </c>
      <c r="P92" s="23">
        <v>1.75</v>
      </c>
      <c r="Q92" s="7"/>
    </row>
    <row r="93" spans="1:17" ht="12.75">
      <c r="A93" s="45"/>
      <c r="B93" s="30" t="s">
        <v>72</v>
      </c>
      <c r="C93" s="58"/>
      <c r="D93" s="36"/>
      <c r="E93" s="18"/>
      <c r="F93" s="27"/>
      <c r="G93" s="38"/>
      <c r="H93" s="38"/>
      <c r="I93" s="20"/>
      <c r="J93" s="58"/>
      <c r="K93" s="44"/>
      <c r="L93" s="11"/>
      <c r="M93" s="8"/>
      <c r="N93" s="6"/>
      <c r="O93" s="14"/>
      <c r="P93" s="23"/>
      <c r="Q93" s="7"/>
    </row>
    <row r="94" spans="1:17" ht="12.75">
      <c r="A94" s="45"/>
      <c r="B94" s="30" t="s">
        <v>79</v>
      </c>
      <c r="C94" s="58"/>
      <c r="D94" s="36"/>
      <c r="E94" s="18"/>
      <c r="F94" s="27"/>
      <c r="G94" s="38"/>
      <c r="H94" s="38"/>
      <c r="I94" s="20"/>
      <c r="J94" s="58"/>
      <c r="K94" s="44"/>
      <c r="L94" s="11"/>
      <c r="M94" s="8"/>
      <c r="N94" s="6"/>
      <c r="O94" s="14"/>
      <c r="P94" s="23"/>
      <c r="Q94" s="7"/>
    </row>
    <row r="95" spans="1:17" ht="12.75">
      <c r="A95" s="45"/>
      <c r="B95" s="80" t="s">
        <v>80</v>
      </c>
      <c r="C95" s="58"/>
      <c r="D95" s="36"/>
      <c r="E95" s="18"/>
      <c r="F95" s="27"/>
      <c r="G95" s="38"/>
      <c r="H95" s="38"/>
      <c r="I95" s="20"/>
      <c r="J95" s="58"/>
      <c r="K95" s="44"/>
      <c r="L95" s="11"/>
      <c r="M95" s="8"/>
      <c r="N95" s="6"/>
      <c r="O95" s="14"/>
      <c r="P95" s="23"/>
      <c r="Q95" s="7"/>
    </row>
    <row r="96" spans="2:17" ht="13.5" thickBot="1">
      <c r="B96" s="31" t="s">
        <v>81</v>
      </c>
      <c r="C96" s="65"/>
      <c r="D96" s="39"/>
      <c r="E96" s="39"/>
      <c r="F96" s="39"/>
      <c r="G96" s="39"/>
      <c r="H96" s="39"/>
      <c r="I96" s="40"/>
      <c r="J96" s="66"/>
      <c r="K96" s="10"/>
      <c r="L96" s="12">
        <f t="shared" si="15"/>
        <v>0</v>
      </c>
      <c r="M96" s="10"/>
      <c r="N96" s="9"/>
      <c r="O96" s="15"/>
      <c r="P96" s="24"/>
      <c r="Q96" s="72"/>
    </row>
    <row r="97" ht="12.75">
      <c r="O97" s="1"/>
    </row>
    <row r="98" spans="5:15" ht="12.75">
      <c r="E98" t="s">
        <v>37</v>
      </c>
      <c r="K98" s="77">
        <f>(J92/J66)-1</f>
        <v>-0.27216919247298177</v>
      </c>
      <c r="M98" s="26">
        <v>1</v>
      </c>
      <c r="O98" s="78">
        <f>(N92/N66)-1</f>
        <v>0.026287622587210624</v>
      </c>
    </row>
    <row r="99" ht="12.75">
      <c r="E99" t="s">
        <v>46</v>
      </c>
    </row>
  </sheetData>
  <sheetProtection/>
  <printOptions/>
  <pageMargins left="0.25" right="0.25" top="0.25" bottom="0.25" header="0.5" footer="0.5"/>
  <pageSetup fitToHeight="1" fitToWidth="1"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Barrett</dc:creator>
  <cp:keywords/>
  <dc:description/>
  <cp:lastModifiedBy>Barrett, Matthew</cp:lastModifiedBy>
  <cp:lastPrinted>2011-04-19T23:48:24Z</cp:lastPrinted>
  <dcterms:created xsi:type="dcterms:W3CDTF">2005-07-18T21:47:05Z</dcterms:created>
  <dcterms:modified xsi:type="dcterms:W3CDTF">2019-03-19T18:34:09Z</dcterms:modified>
  <cp:category/>
  <cp:version/>
  <cp:contentType/>
  <cp:contentStatus/>
</cp:coreProperties>
</file>