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696" windowHeight="5772" firstSheet="1" activeTab="4"/>
  </bookViews>
  <sheets>
    <sheet name="Sheet1" sheetId="1" r:id="rId1"/>
    <sheet name="Sheet2" sheetId="2" r:id="rId2"/>
    <sheet name="Sheet3" sheetId="3" r:id="rId3"/>
    <sheet name="Sheet4" sheetId="4" r:id="rId4"/>
    <sheet name="Sheet 5" sheetId="5" r:id="rId5"/>
  </sheets>
  <definedNames>
    <definedName name="_xlnm.Print_Area" localSheetId="3">'Sheet4'!$A$1:$U$76</definedName>
    <definedName name="_xlnm.Print_Titles" localSheetId="3">'Sheet4'!$7:$8</definedName>
  </definedNames>
  <calcPr fullCalcOnLoad="1"/>
</workbook>
</file>

<file path=xl/sharedStrings.xml><?xml version="1.0" encoding="utf-8"?>
<sst xmlns="http://schemas.openxmlformats.org/spreadsheetml/2006/main" count="510" uniqueCount="206">
  <si>
    <t>Division</t>
  </si>
  <si>
    <t>Div 9</t>
  </si>
  <si>
    <t xml:space="preserve"> </t>
  </si>
  <si>
    <t xml:space="preserve">  </t>
  </si>
  <si>
    <t xml:space="preserve">   </t>
  </si>
  <si>
    <t>FY04</t>
  </si>
  <si>
    <t>Complaint</t>
  </si>
  <si>
    <t>JUL</t>
  </si>
  <si>
    <t>AUG</t>
  </si>
  <si>
    <t>SEP</t>
  </si>
  <si>
    <t>DEC</t>
  </si>
  <si>
    <t>JAN</t>
  </si>
  <si>
    <t>No Show</t>
  </si>
  <si>
    <t>Passed Up</t>
  </si>
  <si>
    <t>Late Schedule</t>
  </si>
  <si>
    <t>Operator Discourtesy</t>
  </si>
  <si>
    <t>Unsafe Operation</t>
  </si>
  <si>
    <t>Charged Wrong Fare</t>
  </si>
  <si>
    <t>Commendation (Operator)</t>
  </si>
  <si>
    <t>Early Schedule</t>
  </si>
  <si>
    <t>Accident</t>
  </si>
  <si>
    <t>Off Route</t>
  </si>
  <si>
    <t>Operator Conduct</t>
  </si>
  <si>
    <t>Div</t>
  </si>
  <si>
    <t>Div 3</t>
  </si>
  <si>
    <t>Total</t>
  </si>
  <si>
    <t>Total No. of Complaints:</t>
  </si>
  <si>
    <t>Carried Past Stop</t>
  </si>
  <si>
    <t>Div. 9</t>
  </si>
  <si>
    <t>Div. 3</t>
  </si>
  <si>
    <t>Change from Previous Mo.</t>
  </si>
  <si>
    <t>Change from July</t>
  </si>
  <si>
    <t>Complaint Type</t>
  </si>
  <si>
    <t>DIVISION 9 (EL MONTE)</t>
  </si>
  <si>
    <t>DIVISION 3 (CYPRESS PARK)</t>
  </si>
  <si>
    <t>SAN GABRIEL VALLEY SECTOR</t>
  </si>
  <si>
    <t xml:space="preserve">CUSTOMER COMPLAINT TRENDS </t>
  </si>
  <si>
    <t>COMPLAINTS AS PERCENTAGE</t>
  </si>
  <si>
    <t>COMPLAINTS BY NUMBER RECEIVED</t>
  </si>
  <si>
    <t>FISCAL YEAR 2004</t>
  </si>
  <si>
    <t>TOP TEN COMPLAINT CATEGORIES FOR DIV. 3 &amp; 9</t>
  </si>
  <si>
    <t>YTD</t>
  </si>
  <si>
    <t>SAN GABRIEL VALLEY SECTOR TOTALS</t>
  </si>
  <si>
    <t>Division:</t>
  </si>
  <si>
    <t>(All)</t>
  </si>
  <si>
    <t>Fiscal Yr:</t>
  </si>
  <si>
    <t>Month:</t>
  </si>
  <si>
    <t>METRO SAN GABRIEL VALLEY - EAST SIDE SECTOR</t>
  </si>
  <si>
    <t>CUSTOMER COMPLAINTS ASSIGNABLE TO STEET LOCATIONS</t>
  </si>
  <si>
    <t>DECEMBER 2003</t>
  </si>
  <si>
    <t>COMPLAINT TYPE</t>
  </si>
  <si>
    <t>STREET</t>
  </si>
  <si>
    <t>CROSS STREET</t>
  </si>
  <si>
    <t>Line #</t>
  </si>
  <si>
    <t>Transfer Problems</t>
  </si>
  <si>
    <t>AccSvc Operator Behavior</t>
  </si>
  <si>
    <t>AccSvc Pass-Up (Denied)</t>
  </si>
  <si>
    <t>HC I.D. Card</t>
  </si>
  <si>
    <t>Heat/Air Conditioning</t>
  </si>
  <si>
    <t>Grand Total</t>
  </si>
  <si>
    <t>Total Comp. by Street</t>
  </si>
  <si>
    <t>LAKE</t>
  </si>
  <si>
    <t>COLORADO BL</t>
  </si>
  <si>
    <t>180</t>
  </si>
  <si>
    <t>181</t>
  </si>
  <si>
    <t>MORAGA</t>
  </si>
  <si>
    <t>485</t>
  </si>
  <si>
    <t>ALTADENA</t>
  </si>
  <si>
    <t>264</t>
  </si>
  <si>
    <t>DEL MAR</t>
  </si>
  <si>
    <t>WALNUT</t>
  </si>
  <si>
    <t>WASHINGTON</t>
  </si>
  <si>
    <t>380</t>
  </si>
  <si>
    <t>HOLLYWOOD BL</t>
  </si>
  <si>
    <t>WESTERN</t>
  </si>
  <si>
    <t>HOLLYWOOD</t>
  </si>
  <si>
    <t>BRONSON</t>
  </si>
  <si>
    <t xml:space="preserve"> BL</t>
  </si>
  <si>
    <t>FOUNTAIN</t>
  </si>
  <si>
    <t>GOWER</t>
  </si>
  <si>
    <t>NORMANDIE</t>
  </si>
  <si>
    <t>206</t>
  </si>
  <si>
    <t>ARGYLE</t>
  </si>
  <si>
    <t>HUNTINGTON</t>
  </si>
  <si>
    <t>ATLANTIC</t>
  </si>
  <si>
    <t>TOPAZ</t>
  </si>
  <si>
    <t>252</t>
  </si>
  <si>
    <t>FREMONT</t>
  </si>
  <si>
    <t>260</t>
  </si>
  <si>
    <t>POPLAR</t>
  </si>
  <si>
    <t>78</t>
  </si>
  <si>
    <t>ROSEMEAD</t>
  </si>
  <si>
    <t>489</t>
  </si>
  <si>
    <t>ALLEN AVE</t>
  </si>
  <si>
    <t>COLORADO</t>
  </si>
  <si>
    <t>686</t>
  </si>
  <si>
    <t>GARFIELD</t>
  </si>
  <si>
    <t>DE LACEY</t>
  </si>
  <si>
    <t>EAGLEDALE</t>
  </si>
  <si>
    <t>84</t>
  </si>
  <si>
    <t>(blank)</t>
  </si>
  <si>
    <t>FIRESTONE</t>
  </si>
  <si>
    <t>SLAUSON</t>
  </si>
  <si>
    <t>WOODWARD</t>
  </si>
  <si>
    <t>BROADWAY</t>
  </si>
  <si>
    <t>DALY</t>
  </si>
  <si>
    <t>350</t>
  </si>
  <si>
    <t>ADAMS</t>
  </si>
  <si>
    <t>BRAND</t>
  </si>
  <si>
    <t>CENTRAL</t>
  </si>
  <si>
    <t>EL MONTE</t>
  </si>
  <si>
    <t>176</t>
  </si>
  <si>
    <t xml:space="preserve"> STATION</t>
  </si>
  <si>
    <t>491</t>
  </si>
  <si>
    <t>70</t>
  </si>
  <si>
    <t>76</t>
  </si>
  <si>
    <t>VERMONT</t>
  </si>
  <si>
    <t>105 FWY GREEN LINE</t>
  </si>
  <si>
    <t>EDGEMONT</t>
  </si>
  <si>
    <t>FRANKLIN</t>
  </si>
  <si>
    <t>LAS TUNAS</t>
  </si>
  <si>
    <t>TEMPLE CITY</t>
  </si>
  <si>
    <t>267</t>
  </si>
  <si>
    <t>BALDWIN</t>
  </si>
  <si>
    <t>268</t>
  </si>
  <si>
    <t>ENCINITA</t>
  </si>
  <si>
    <t>203</t>
  </si>
  <si>
    <t>YORK</t>
  </si>
  <si>
    <t>SOTO</t>
  </si>
  <si>
    <t>WHITTIER</t>
  </si>
  <si>
    <t>251</t>
  </si>
  <si>
    <t>SCOTT</t>
  </si>
  <si>
    <t>471</t>
  </si>
  <si>
    <t>VALLEY BL</t>
  </si>
  <si>
    <t>WESTMONT</t>
  </si>
  <si>
    <t>585</t>
  </si>
  <si>
    <t>NOGALES</t>
  </si>
  <si>
    <t>484</t>
  </si>
  <si>
    <t>LOS ROBLES</t>
  </si>
  <si>
    <t>687</t>
  </si>
  <si>
    <t>UNION</t>
  </si>
  <si>
    <t>MAIN ST</t>
  </si>
  <si>
    <t>OLYMPIC BL</t>
  </si>
  <si>
    <t>28</t>
  </si>
  <si>
    <t>6TH ST</t>
  </si>
  <si>
    <t>SANTA ANITA</t>
  </si>
  <si>
    <t>VALLEY MALL</t>
  </si>
  <si>
    <t>SANTA</t>
  </si>
  <si>
    <t>LIVE OAK</t>
  </si>
  <si>
    <t xml:space="preserve"> ANITA</t>
  </si>
  <si>
    <t>LOWER AZUSA</t>
  </si>
  <si>
    <t>OLYMPIC</t>
  </si>
  <si>
    <t>HOOVER</t>
  </si>
  <si>
    <t>LA BREA</t>
  </si>
  <si>
    <t>PENTLAND</t>
  </si>
  <si>
    <t>FOOTHILL BL</t>
  </si>
  <si>
    <t>GARVEY</t>
  </si>
  <si>
    <t>170</t>
  </si>
  <si>
    <t>CUSTOMER COMPLAINT BY LINE</t>
  </si>
  <si>
    <t>JANUARY 2003 THROUGH JANUARY 2004</t>
  </si>
  <si>
    <t>Line</t>
  </si>
  <si>
    <t>Complaints</t>
  </si>
  <si>
    <t>Line Number</t>
  </si>
  <si>
    <t>Line Name</t>
  </si>
  <si>
    <t>% of Total</t>
  </si>
  <si>
    <t>180/181/380</t>
  </si>
  <si>
    <t>Pasadena-Glendale-Hollywood</t>
  </si>
  <si>
    <t>28/328/83/84/85</t>
  </si>
  <si>
    <t>78/79</t>
  </si>
  <si>
    <t>487/491/489</t>
  </si>
  <si>
    <t>LA-El Monte-Covina-Brea</t>
  </si>
  <si>
    <t>485/483</t>
  </si>
  <si>
    <t>LA-Alhambra-Lake Av.-Fair Oaks</t>
  </si>
  <si>
    <t>260/361</t>
  </si>
  <si>
    <t>70/370</t>
  </si>
  <si>
    <t>Garvey Av.</t>
  </si>
  <si>
    <t>81/381</t>
  </si>
  <si>
    <t>Figueroa St.</t>
  </si>
  <si>
    <t>LA-El Monte-La Puente-Pomona</t>
  </si>
  <si>
    <t>251/351/252</t>
  </si>
  <si>
    <t>Soto St.</t>
  </si>
  <si>
    <t>LA-Pasadena-Altadena</t>
  </si>
  <si>
    <t>Washington Bl.-Baldwin-El Monte</t>
  </si>
  <si>
    <t>Valley Bl.</t>
  </si>
  <si>
    <t>Glendale-Hollywood</t>
  </si>
  <si>
    <t>Puente Hills Mall-Brea Mall</t>
  </si>
  <si>
    <t>Del Mar-Temple City-El Monte</t>
  </si>
  <si>
    <t>Mission Rd.</t>
  </si>
  <si>
    <t>Hyperion</t>
  </si>
  <si>
    <t>Arlington Av.</t>
  </si>
  <si>
    <t>Altadena-Duarte Rd.</t>
  </si>
  <si>
    <t>258/259</t>
  </si>
  <si>
    <t>El Monte-Montebello Ctr. Cal-State LA</t>
  </si>
  <si>
    <t>Allen Av.-Arroyo Pkwy. Shuttle</t>
  </si>
  <si>
    <t>250/253</t>
  </si>
  <si>
    <t>State St.-Evergreen Av.</t>
  </si>
  <si>
    <t>W. Olympic-Cypress-Eagle Rock</t>
  </si>
  <si>
    <t>Huntington Dr.-Las Tunas</t>
  </si>
  <si>
    <t>LA-Sierra Madre-Santa Anita Av.</t>
  </si>
  <si>
    <t>Atlantic-Fair Oaks</t>
  </si>
  <si>
    <t>Fair Oaks-Duarte Rd.</t>
  </si>
  <si>
    <t>Fremont Av.-Eastern Av.</t>
  </si>
  <si>
    <t>Los Robles Shuttle</t>
  </si>
  <si>
    <t>Boyle Heights Shuttle</t>
  </si>
  <si>
    <t xml:space="preserve">Rowan Av.-Griffin Av. </t>
  </si>
  <si>
    <r>
      <t xml:space="preserve">AGENDA ITEM 6 ATTACHMENT </t>
    </r>
    <r>
      <rPr>
        <b/>
        <sz val="12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</si>
</sst>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&quot;"/>
    <numFmt numFmtId="165" formatCode="m/d/yy"/>
    <numFmt numFmtId="166" formatCode="0.0%"/>
  </numFmts>
  <fonts count="23">
    <font>
      <sz val="10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2"/>
    </font>
    <font>
      <sz val="9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/>
    </xf>
    <xf numFmtId="9" fontId="0" fillId="0" borderId="8" xfId="0" applyNumberFormat="1" applyBorder="1" applyAlignment="1">
      <alignment/>
    </xf>
    <xf numFmtId="9" fontId="0" fillId="0" borderId="9" xfId="0" applyNumberFormat="1" applyBorder="1" applyAlignment="1">
      <alignment/>
    </xf>
    <xf numFmtId="0" fontId="0" fillId="0" borderId="5" xfId="0" applyBorder="1" applyAlignment="1">
      <alignment horizontal="left"/>
    </xf>
    <xf numFmtId="9" fontId="0" fillId="0" borderId="5" xfId="0" applyNumberFormat="1" applyBorder="1" applyAlignment="1">
      <alignment/>
    </xf>
    <xf numFmtId="9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2" fillId="0" borderId="1" xfId="0" applyNumberFormat="1" applyFont="1" applyBorder="1" applyAlignment="1">
      <alignment/>
    </xf>
    <xf numFmtId="9" fontId="2" fillId="0" borderId="8" xfId="0" applyNumberFormat="1" applyFont="1" applyBorder="1" applyAlignment="1">
      <alignment/>
    </xf>
    <xf numFmtId="9" fontId="2" fillId="0" borderId="9" xfId="0" applyNumberFormat="1" applyFont="1" applyBorder="1" applyAlignment="1">
      <alignment/>
    </xf>
    <xf numFmtId="9" fontId="2" fillId="0" borderId="5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9" fontId="2" fillId="0" borderId="10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0" fontId="0" fillId="0" borderId="11" xfId="0" applyBorder="1" applyAlignment="1">
      <alignment horizontal="left"/>
    </xf>
    <xf numFmtId="9" fontId="2" fillId="0" borderId="0" xfId="0" applyNumberFormat="1" applyFont="1" applyBorder="1" applyAlignment="1">
      <alignment/>
    </xf>
    <xf numFmtId="166" fontId="0" fillId="0" borderId="0" xfId="21" applyNumberFormat="1" applyAlignment="1">
      <alignment/>
    </xf>
    <xf numFmtId="0" fontId="0" fillId="0" borderId="5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26" xfId="0" applyBorder="1" applyAlignment="1">
      <alignment/>
    </xf>
    <xf numFmtId="166" fontId="0" fillId="0" borderId="26" xfId="21" applyNumberFormat="1" applyBorder="1" applyAlignment="1">
      <alignment/>
    </xf>
    <xf numFmtId="166" fontId="0" fillId="0" borderId="27" xfId="21" applyNumberFormat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9" xfId="0" applyBorder="1" applyAlignment="1">
      <alignment/>
    </xf>
    <xf numFmtId="166" fontId="0" fillId="0" borderId="29" xfId="21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19" xfId="0" applyBorder="1" applyAlignment="1">
      <alignment horizontal="centerContinuous"/>
    </xf>
    <xf numFmtId="0" fontId="0" fillId="0" borderId="0" xfId="0" applyBorder="1" applyAlignment="1">
      <alignment horizontal="right"/>
    </xf>
    <xf numFmtId="9" fontId="0" fillId="0" borderId="1" xfId="0" applyNumberFormat="1" applyFont="1" applyBorder="1" applyAlignment="1">
      <alignment/>
    </xf>
    <xf numFmtId="9" fontId="0" fillId="0" borderId="8" xfId="0" applyNumberFormat="1" applyFont="1" applyBorder="1" applyAlignment="1">
      <alignment/>
    </xf>
    <xf numFmtId="9" fontId="0" fillId="0" borderId="9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9" fontId="0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6" fillId="0" borderId="31" xfId="21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" fontId="6" fillId="0" borderId="18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0" fillId="0" borderId="18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6" fontId="9" fillId="0" borderId="31" xfId="21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5" xfId="0" applyFont="1" applyFill="1" applyBorder="1" applyAlignment="1">
      <alignment/>
    </xf>
    <xf numFmtId="0" fontId="12" fillId="0" borderId="5" xfId="0" applyFont="1" applyBorder="1" applyAlignment="1">
      <alignment/>
    </xf>
    <xf numFmtId="0" fontId="6" fillId="0" borderId="32" xfId="0" applyFont="1" applyBorder="1" applyAlignment="1">
      <alignment horizontal="center" vertical="center" textRotation="90"/>
    </xf>
    <xf numFmtId="0" fontId="18" fillId="0" borderId="33" xfId="0" applyFont="1" applyBorder="1" applyAlignment="1">
      <alignment horizontal="center" wrapText="1"/>
    </xf>
    <xf numFmtId="0" fontId="17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8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0" applyFont="1" applyBorder="1" applyAlignment="1">
      <alignment horizontal="center" vertical="center" textRotation="90" wrapText="1"/>
    </xf>
    <xf numFmtId="0" fontId="20" fillId="0" borderId="5" xfId="0" applyFont="1" applyBorder="1" applyAlignment="1">
      <alignment horizontal="center" vertical="center" textRotation="90"/>
    </xf>
    <xf numFmtId="0" fontId="20" fillId="0" borderId="0" xfId="0" applyFont="1" applyBorder="1" applyAlignment="1">
      <alignment horizontal="center" vertical="center" textRotation="90"/>
    </xf>
    <xf numFmtId="0" fontId="20" fillId="0" borderId="32" xfId="0" applyFont="1" applyBorder="1" applyAlignment="1">
      <alignment horizontal="left" textRotation="90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34" xfId="0" applyNumberForma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26" xfId="0" applyFont="1" applyBorder="1" applyAlignment="1">
      <alignment wrapText="1"/>
    </xf>
    <xf numFmtId="0" fontId="0" fillId="0" borderId="36" xfId="0" applyNumberFormat="1" applyBorder="1" applyAlignment="1">
      <alignment horizontal="left"/>
    </xf>
    <xf numFmtId="0" fontId="3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3" fillId="0" borderId="42" xfId="0" applyFont="1" applyBorder="1" applyAlignment="1">
      <alignment wrapText="1"/>
    </xf>
    <xf numFmtId="0" fontId="17" fillId="0" borderId="5" xfId="0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4" xfId="0" applyFont="1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44" xfId="0" applyNumberFormat="1" applyBorder="1" applyAlignment="1">
      <alignment horizontal="center"/>
    </xf>
    <xf numFmtId="0" fontId="0" fillId="0" borderId="45" xfId="0" applyNumberFormat="1" applyBorder="1" applyAlignment="1">
      <alignment horizontal="left"/>
    </xf>
    <xf numFmtId="0" fontId="17" fillId="0" borderId="46" xfId="0" applyFont="1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48" xfId="0" applyNumberFormat="1" applyBorder="1" applyAlignment="1">
      <alignment horizontal="left"/>
    </xf>
    <xf numFmtId="0" fontId="6" fillId="0" borderId="49" xfId="0" applyFont="1" applyBorder="1" applyAlignment="1">
      <alignment horizontal="center"/>
    </xf>
    <xf numFmtId="0" fontId="17" fillId="0" borderId="47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21" fillId="2" borderId="11" xfId="0" applyFont="1" applyFill="1" applyBorder="1" applyAlignment="1">
      <alignment/>
    </xf>
    <xf numFmtId="0" fontId="20" fillId="2" borderId="50" xfId="0" applyFont="1" applyFill="1" applyBorder="1" applyAlignment="1">
      <alignment/>
    </xf>
    <xf numFmtId="0" fontId="20" fillId="2" borderId="50" xfId="0" applyFont="1" applyFill="1" applyBorder="1" applyAlignment="1">
      <alignment horizontal="center"/>
    </xf>
    <xf numFmtId="0" fontId="20" fillId="2" borderId="11" xfId="0" applyNumberFormat="1" applyFont="1" applyFill="1" applyBorder="1" applyAlignment="1">
      <alignment horizontal="center"/>
    </xf>
    <xf numFmtId="0" fontId="20" fillId="2" borderId="12" xfId="0" applyNumberFormat="1" applyFont="1" applyFill="1" applyBorder="1" applyAlignment="1">
      <alignment horizontal="center"/>
    </xf>
    <xf numFmtId="0" fontId="20" fillId="2" borderId="51" xfId="0" applyNumberFormat="1" applyFont="1" applyFill="1" applyBorder="1" applyAlignment="1">
      <alignment horizontal="left"/>
    </xf>
    <xf numFmtId="0" fontId="21" fillId="2" borderId="11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5" fillId="0" borderId="24" xfId="21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21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6" fontId="5" fillId="0" borderId="23" xfId="21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16" fillId="0" borderId="0" xfId="0" applyNumberFormat="1" applyFont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Div. 9 Top Ten Complaints FY 04</a:t>
            </a:r>
          </a:p>
        </c:rich>
      </c:tx>
      <c:layout>
        <c:manualLayout>
          <c:xMode val="factor"/>
          <c:yMode val="factor"/>
          <c:x val="0.00475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"/>
          <c:w val="0.965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Sheet1!$I$11</c:f>
              <c:strCache>
                <c:ptCount val="1"/>
                <c:pt idx="0">
                  <c:v>Charged Wrong Fare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Sheet1!$J$11:$N$11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Sheet1!$I$12</c:f>
              <c:strCache>
                <c:ptCount val="1"/>
                <c:pt idx="0">
                  <c:v>Operator Conduct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Sheet1!$J$12:$N$12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Sheet1!$I$13</c:f>
              <c:strCache>
                <c:ptCount val="1"/>
                <c:pt idx="0">
                  <c:v>Accident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Sheet1!$J$13:$N$13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Sheet1!$I$14</c:f>
              <c:strCache>
                <c:ptCount val="1"/>
                <c:pt idx="0">
                  <c:v>Early Schedule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Sheet1!$J$14:$N$14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Sheet1!$I$15</c:f>
              <c:strCache>
                <c:ptCount val="1"/>
                <c:pt idx="0">
                  <c:v>Operator Discourtesy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Sheet1!$J$15:$N$15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Sheet1!$I$16</c:f>
              <c:strCache>
                <c:ptCount val="1"/>
                <c:pt idx="0">
                  <c:v>Off Route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Sheet1!$J$16:$N$16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Sheet1!$I$17</c:f>
              <c:strCache>
                <c:ptCount val="1"/>
                <c:pt idx="0">
                  <c:v>Unsafe Operation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Sheet1!$J$17:$N$17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Sheet1!$I$18</c:f>
              <c:strCache>
                <c:ptCount val="1"/>
                <c:pt idx="0">
                  <c:v>Late Schedule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Sheet1!$J$18:$N$18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Sheet1!$I$19</c:f>
              <c:strCache>
                <c:ptCount val="1"/>
                <c:pt idx="0">
                  <c:v>Passed Up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Sheet1!$J$19:$N$19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Sheet1!$I$20</c:f>
              <c:strCache>
                <c:ptCount val="1"/>
                <c:pt idx="0">
                  <c:v>No Show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Sheet1!$J$10:$N$10</c:f>
              <c:strCache/>
            </c:strRef>
          </c:cat>
          <c:val>
            <c:numRef>
              <c:f>Sheet1!$J$20:$N$20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76700"/>
        <c:axId val="24090301"/>
      </c:lineChart>
      <c:catAx>
        <c:axId val="267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6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25"/>
          <c:y val="0.828"/>
          <c:w val="0.86475"/>
          <c:h val="0.172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Div. 3 Top Ten Compalint Types FY 04</a:t>
            </a:r>
          </a:p>
        </c:rich>
      </c:tx>
      <c:layout>
        <c:manualLayout>
          <c:xMode val="factor"/>
          <c:yMode val="factor"/>
          <c:x val="0.01175"/>
          <c:y val="-0.02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"/>
          <c:w val="0.965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Sheet1!$I$33</c:f>
              <c:strCache>
                <c:ptCount val="1"/>
                <c:pt idx="0">
                  <c:v>Charged Wrong Fare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Sheet1!$J$33:$N$33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Sheet1!$I$34</c:f>
              <c:strCache>
                <c:ptCount val="1"/>
                <c:pt idx="0">
                  <c:v>Early Schedule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Sheet1!$J$34:$N$34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Sheet1!$I$35</c:f>
              <c:strCache>
                <c:ptCount val="1"/>
                <c:pt idx="0">
                  <c:v>Carried Past Stop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Sheet1!$J$35:$N$35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Sheet1!$I$36</c:f>
              <c:strCache>
                <c:ptCount val="1"/>
                <c:pt idx="0">
                  <c:v>Accident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Sheet1!$J$36:$N$36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Sheet1!$I$37</c:f>
              <c:strCache>
                <c:ptCount val="1"/>
                <c:pt idx="0">
                  <c:v>Operator Conduct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Sheet1!$J$37:$N$37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Sheet1!$I$38</c:f>
              <c:strCache>
                <c:ptCount val="1"/>
                <c:pt idx="0">
                  <c:v>Late Schedule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Sheet1!$J$38:$N$38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Sheet1!$I$39</c:f>
              <c:strCache>
                <c:ptCount val="1"/>
                <c:pt idx="0">
                  <c:v>Unsafe Operation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Sheet1!$J$39:$N$39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Sheet1!$I$40</c:f>
              <c:strCache>
                <c:ptCount val="1"/>
                <c:pt idx="0">
                  <c:v>No Show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Sheet1!$J$40:$N$40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Sheet1!$I$41</c:f>
              <c:strCache>
                <c:ptCount val="1"/>
                <c:pt idx="0">
                  <c:v>Passed Up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Sheet1!$J$41:$N$41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Sheet1!$I$42</c:f>
              <c:strCache>
                <c:ptCount val="1"/>
                <c:pt idx="0">
                  <c:v>Operator Discourtesy</c:v>
                </c:pt>
              </c:strCache>
            </c:strRef>
          </c:tx>
          <c:spPr>
            <a:ln w="381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Sheet1!$J$32:$N$32</c:f>
              <c:strCache/>
            </c:strRef>
          </c:cat>
          <c:val>
            <c:numRef>
              <c:f>Sheet1!$J$42:$N$42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486118"/>
        <c:axId val="5157335"/>
      </c:lineChart>
      <c:catAx>
        <c:axId val="1548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  <c:max val="0.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8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925"/>
          <c:y val="0.82775"/>
          <c:w val="0.86125"/>
          <c:h val="0.15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32</xdr:row>
      <xdr:rowOff>0</xdr:rowOff>
    </xdr:from>
    <xdr:to>
      <xdr:col>6</xdr:col>
      <xdr:colOff>228600</xdr:colOff>
      <xdr:row>32</xdr:row>
      <xdr:rowOff>152400</xdr:rowOff>
    </xdr:to>
    <xdr:sp>
      <xdr:nvSpPr>
        <xdr:cNvPr id="1" name="Line 17"/>
        <xdr:cNvSpPr>
          <a:spLocks/>
        </xdr:cNvSpPr>
      </xdr:nvSpPr>
      <xdr:spPr>
        <a:xfrm flipV="1">
          <a:off x="3476625" y="5191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600075</xdr:colOff>
      <xdr:row>3</xdr:row>
      <xdr:rowOff>28575</xdr:rowOff>
    </xdr:from>
    <xdr:to>
      <xdr:col>24</xdr:col>
      <xdr:colOff>600075</xdr:colOff>
      <xdr:row>28</xdr:row>
      <xdr:rowOff>0</xdr:rowOff>
    </xdr:to>
    <xdr:graphicFrame>
      <xdr:nvGraphicFramePr>
        <xdr:cNvPr id="2" name="Chart 18"/>
        <xdr:cNvGraphicFramePr/>
      </xdr:nvGraphicFramePr>
      <xdr:xfrm>
        <a:off x="8553450" y="514350"/>
        <a:ext cx="60960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600075</xdr:colOff>
      <xdr:row>29</xdr:row>
      <xdr:rowOff>9525</xdr:rowOff>
    </xdr:from>
    <xdr:to>
      <xdr:col>24</xdr:col>
      <xdr:colOff>600075</xdr:colOff>
      <xdr:row>52</xdr:row>
      <xdr:rowOff>142875</xdr:rowOff>
    </xdr:to>
    <xdr:graphicFrame>
      <xdr:nvGraphicFramePr>
        <xdr:cNvPr id="3" name="Chart 19"/>
        <xdr:cNvGraphicFramePr/>
      </xdr:nvGraphicFramePr>
      <xdr:xfrm>
        <a:off x="8553450" y="4714875"/>
        <a:ext cx="6096000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50"/>
  <sheetViews>
    <sheetView zoomScale="75" zoomScaleNormal="75" workbookViewId="0" topLeftCell="A16">
      <selection activeCell="H19" sqref="H19"/>
    </sheetView>
  </sheetViews>
  <sheetFormatPr defaultColWidth="9.140625" defaultRowHeight="12.75"/>
  <cols>
    <col min="1" max="1" width="22.8515625" style="0" bestFit="1" customWidth="1"/>
    <col min="2" max="2" width="5.8515625" style="0" customWidth="1"/>
    <col min="3" max="3" width="5.140625" style="0" bestFit="1" customWidth="1"/>
    <col min="4" max="4" width="4.8515625" style="0" bestFit="1" customWidth="1"/>
    <col min="5" max="5" width="5.140625" style="0" bestFit="1" customWidth="1"/>
    <col min="6" max="6" width="4.8515625" style="0" bestFit="1" customWidth="1"/>
    <col min="7" max="7" width="8.140625" style="0" customWidth="1"/>
    <col min="8" max="8" width="9.140625" style="40" customWidth="1"/>
    <col min="9" max="9" width="22.8515625" style="0" bestFit="1" customWidth="1"/>
    <col min="10" max="11" width="5.8515625" style="0" customWidth="1"/>
    <col min="12" max="12" width="6.140625" style="0" customWidth="1"/>
    <col min="13" max="13" width="6.57421875" style="0" customWidth="1"/>
    <col min="14" max="14" width="6.00390625" style="0" customWidth="1"/>
  </cols>
  <sheetData>
    <row r="6" spans="1:10" ht="12.75">
      <c r="A6" s="35" t="s">
        <v>0</v>
      </c>
      <c r="B6" s="2" t="s">
        <v>1</v>
      </c>
      <c r="I6" s="1" t="s">
        <v>0</v>
      </c>
      <c r="J6" s="2" t="s">
        <v>1</v>
      </c>
    </row>
    <row r="8" spans="1:14" ht="12.75">
      <c r="A8" s="37" t="s">
        <v>2</v>
      </c>
      <c r="B8" s="37" t="s">
        <v>3</v>
      </c>
      <c r="C8" s="38" t="s">
        <v>4</v>
      </c>
      <c r="D8" s="4"/>
      <c r="E8" s="4"/>
      <c r="F8" s="5"/>
      <c r="I8" s="3" t="s">
        <v>2</v>
      </c>
      <c r="J8" s="3" t="s">
        <v>3</v>
      </c>
      <c r="K8" s="4" t="s">
        <v>4</v>
      </c>
      <c r="L8" s="4"/>
      <c r="M8" s="4"/>
      <c r="N8" s="5"/>
    </row>
    <row r="9" spans="1:14" ht="12.75">
      <c r="A9" s="6"/>
      <c r="B9" s="7" t="s">
        <v>5</v>
      </c>
      <c r="C9" s="8"/>
      <c r="D9" s="8"/>
      <c r="E9" s="8"/>
      <c r="F9" s="9"/>
      <c r="I9" s="6"/>
      <c r="J9" s="7" t="s">
        <v>5</v>
      </c>
      <c r="K9" s="8"/>
      <c r="L9" s="8"/>
      <c r="M9" s="8"/>
      <c r="N9" s="9"/>
    </row>
    <row r="10" spans="1:14" ht="12.75">
      <c r="A10" s="36" t="s">
        <v>6</v>
      </c>
      <c r="B10" s="11" t="s">
        <v>7</v>
      </c>
      <c r="C10" s="12" t="s">
        <v>8</v>
      </c>
      <c r="D10" s="12" t="s">
        <v>9</v>
      </c>
      <c r="E10" s="12" t="s">
        <v>10</v>
      </c>
      <c r="F10" s="13" t="s">
        <v>11</v>
      </c>
      <c r="I10" s="10" t="s">
        <v>6</v>
      </c>
      <c r="J10" s="11" t="s">
        <v>7</v>
      </c>
      <c r="K10" s="12" t="s">
        <v>8</v>
      </c>
      <c r="L10" s="12" t="s">
        <v>9</v>
      </c>
      <c r="M10" s="12" t="s">
        <v>10</v>
      </c>
      <c r="N10" s="13" t="s">
        <v>11</v>
      </c>
    </row>
    <row r="11" spans="1:14" ht="12.75">
      <c r="A11" s="14" t="s">
        <v>12</v>
      </c>
      <c r="B11" s="15">
        <v>0.1826086956521739</v>
      </c>
      <c r="C11" s="16">
        <v>0.2</v>
      </c>
      <c r="D11" s="16">
        <v>0.3007518796992481</v>
      </c>
      <c r="E11" s="16">
        <v>0.19047619047619047</v>
      </c>
      <c r="F11" s="17">
        <v>0.20833333333333334</v>
      </c>
      <c r="I11" s="3" t="s">
        <v>17</v>
      </c>
      <c r="J11" s="15">
        <v>0.02608695652173913</v>
      </c>
      <c r="K11" s="16">
        <v>0.041666666666666664</v>
      </c>
      <c r="L11" s="16">
        <v>0.022556390977443608</v>
      </c>
      <c r="M11" s="16">
        <v>0.031746031746031744</v>
      </c>
      <c r="N11" s="17">
        <v>0.16666666666666666</v>
      </c>
    </row>
    <row r="12" spans="1:14" ht="12.75">
      <c r="A12" s="18" t="s">
        <v>13</v>
      </c>
      <c r="B12" s="19">
        <v>0.17391304347826086</v>
      </c>
      <c r="C12" s="20">
        <v>0.2</v>
      </c>
      <c r="D12" s="20">
        <v>0.17293233082706766</v>
      </c>
      <c r="E12" s="20">
        <v>0.25396825396825395</v>
      </c>
      <c r="F12" s="21">
        <v>0.20833333333333334</v>
      </c>
      <c r="I12" s="7" t="s">
        <v>22</v>
      </c>
      <c r="J12" s="19">
        <v>0.02608695652173913</v>
      </c>
      <c r="K12" s="20">
        <v>0.03333333333333333</v>
      </c>
      <c r="L12" s="20">
        <v>0.03007518796992481</v>
      </c>
      <c r="M12" s="20">
        <v>0.06349206349206349</v>
      </c>
      <c r="N12" s="21">
        <v>0.027777777777777776</v>
      </c>
    </row>
    <row r="13" spans="1:14" ht="12.75">
      <c r="A13" s="18" t="s">
        <v>14</v>
      </c>
      <c r="B13" s="19">
        <v>0.14782608695652175</v>
      </c>
      <c r="C13" s="20">
        <v>0.125</v>
      </c>
      <c r="D13" s="20">
        <v>0.18796992481203006</v>
      </c>
      <c r="E13" s="20">
        <v>0.09523809523809523</v>
      </c>
      <c r="F13" s="21">
        <v>0.06944444444444445</v>
      </c>
      <c r="I13" s="18" t="s">
        <v>20</v>
      </c>
      <c r="J13" s="19">
        <v>0.043478260869565216</v>
      </c>
      <c r="K13" s="20">
        <v>0.05</v>
      </c>
      <c r="L13" s="20">
        <v>0.03007518796992481</v>
      </c>
      <c r="M13" s="20">
        <v>0.031746031746031744</v>
      </c>
      <c r="N13" s="21">
        <v>0.027777777777777776</v>
      </c>
    </row>
    <row r="14" spans="1:14" ht="12.75">
      <c r="A14" s="18" t="s">
        <v>15</v>
      </c>
      <c r="B14" s="19">
        <v>0.06956521739130435</v>
      </c>
      <c r="C14" s="20">
        <v>0.1</v>
      </c>
      <c r="D14" s="20">
        <v>0.12781954887218044</v>
      </c>
      <c r="E14" s="20">
        <v>0.19047619047619047</v>
      </c>
      <c r="F14" s="21">
        <v>0.1388888888888889</v>
      </c>
      <c r="I14" s="18" t="s">
        <v>19</v>
      </c>
      <c r="J14" s="19">
        <v>0.06086956521739131</v>
      </c>
      <c r="K14" s="20">
        <v>0.06666666666666667</v>
      </c>
      <c r="L14" s="20">
        <v>0.015037593984962405</v>
      </c>
      <c r="M14" s="20">
        <v>0.015873015873015872</v>
      </c>
      <c r="N14" s="21">
        <v>0.05555555555555555</v>
      </c>
    </row>
    <row r="15" spans="1:14" ht="12.75">
      <c r="A15" s="18" t="s">
        <v>16</v>
      </c>
      <c r="B15" s="19">
        <v>0.09565217391304348</v>
      </c>
      <c r="C15" s="20">
        <v>0.10833333333333334</v>
      </c>
      <c r="D15" s="20">
        <v>0.05263157894736842</v>
      </c>
      <c r="E15" s="20">
        <v>0.07936507936507936</v>
      </c>
      <c r="F15" s="21">
        <v>0.08333333333333333</v>
      </c>
      <c r="I15" s="18" t="s">
        <v>15</v>
      </c>
      <c r="J15" s="19">
        <v>0.06956521739130435</v>
      </c>
      <c r="K15" s="20">
        <v>0.1</v>
      </c>
      <c r="L15" s="20">
        <v>0.12781954887218044</v>
      </c>
      <c r="M15" s="20">
        <v>0.19047619047619047</v>
      </c>
      <c r="N15" s="21">
        <v>0.1388888888888889</v>
      </c>
    </row>
    <row r="16" spans="1:14" ht="12.75">
      <c r="A16" s="7" t="s">
        <v>17</v>
      </c>
      <c r="B16" s="19">
        <v>0.02608695652173913</v>
      </c>
      <c r="C16" s="20">
        <v>0.041666666666666664</v>
      </c>
      <c r="D16" s="20">
        <v>0.022556390977443608</v>
      </c>
      <c r="E16" s="20">
        <v>0.031746031746031744</v>
      </c>
      <c r="F16" s="21">
        <v>0.16666666666666666</v>
      </c>
      <c r="I16" s="18" t="s">
        <v>21</v>
      </c>
      <c r="J16" s="19">
        <v>0.0782608695652174</v>
      </c>
      <c r="K16" s="20">
        <v>0.03333333333333333</v>
      </c>
      <c r="L16" s="20">
        <v>0.022556390977443608</v>
      </c>
      <c r="M16" s="20">
        <v>0.015873015873015872</v>
      </c>
      <c r="N16" s="21">
        <v>0</v>
      </c>
    </row>
    <row r="17" spans="1:14" ht="12.75">
      <c r="A17" s="18" t="s">
        <v>19</v>
      </c>
      <c r="B17" s="19">
        <v>0.06086956521739131</v>
      </c>
      <c r="C17" s="20">
        <v>0.06666666666666667</v>
      </c>
      <c r="D17" s="20">
        <v>0.015037593984962405</v>
      </c>
      <c r="E17" s="20">
        <v>0.015873015873015872</v>
      </c>
      <c r="F17" s="21">
        <v>0.05555555555555555</v>
      </c>
      <c r="I17" s="18" t="s">
        <v>16</v>
      </c>
      <c r="J17" s="19">
        <v>0.09565217391304348</v>
      </c>
      <c r="K17" s="20">
        <v>0.10833333333333334</v>
      </c>
      <c r="L17" s="20">
        <v>0.05263157894736842</v>
      </c>
      <c r="M17" s="20">
        <v>0.07936507936507936</v>
      </c>
      <c r="N17" s="21">
        <v>0.08333333333333333</v>
      </c>
    </row>
    <row r="18" spans="1:14" ht="12.75">
      <c r="A18" s="18" t="s">
        <v>20</v>
      </c>
      <c r="B18" s="19">
        <v>0.043478260869565216</v>
      </c>
      <c r="C18" s="20">
        <v>0.05</v>
      </c>
      <c r="D18" s="20">
        <v>0.03007518796992481</v>
      </c>
      <c r="E18" s="20">
        <v>0.031746031746031744</v>
      </c>
      <c r="F18" s="21">
        <v>0.027777777777777776</v>
      </c>
      <c r="I18" s="18" t="s">
        <v>14</v>
      </c>
      <c r="J18" s="19">
        <v>0.14782608695652175</v>
      </c>
      <c r="K18" s="20">
        <v>0.125</v>
      </c>
      <c r="L18" s="20">
        <v>0.18796992481203006</v>
      </c>
      <c r="M18" s="20">
        <v>0.09523809523809523</v>
      </c>
      <c r="N18" s="21">
        <v>0.06944444444444445</v>
      </c>
    </row>
    <row r="19" spans="1:14" ht="12.75">
      <c r="A19" s="18" t="s">
        <v>21</v>
      </c>
      <c r="B19" s="19">
        <v>0.0782608695652174</v>
      </c>
      <c r="C19" s="20">
        <v>0.03333333333333333</v>
      </c>
      <c r="D19" s="20">
        <v>0.022556390977443608</v>
      </c>
      <c r="E19" s="20">
        <v>0.015873015873015872</v>
      </c>
      <c r="F19" s="21">
        <v>0</v>
      </c>
      <c r="I19" s="18" t="s">
        <v>13</v>
      </c>
      <c r="J19" s="19">
        <v>0.17391304347826086</v>
      </c>
      <c r="K19" s="20">
        <v>0.2</v>
      </c>
      <c r="L19" s="20">
        <v>0.17293233082706766</v>
      </c>
      <c r="M19" s="20">
        <v>0.25396825396825395</v>
      </c>
      <c r="N19" s="21">
        <v>0.20833333333333334</v>
      </c>
    </row>
    <row r="20" spans="1:14" ht="12.75">
      <c r="A20" s="22" t="s">
        <v>22</v>
      </c>
      <c r="B20" s="23">
        <v>0.02608695652173913</v>
      </c>
      <c r="C20" s="24">
        <v>0.03333333333333333</v>
      </c>
      <c r="D20" s="24">
        <v>0.03007518796992481</v>
      </c>
      <c r="E20" s="24">
        <v>0.06349206349206349</v>
      </c>
      <c r="F20" s="25">
        <v>0.027777777777777776</v>
      </c>
      <c r="I20" s="55" t="s">
        <v>12</v>
      </c>
      <c r="J20" s="23">
        <v>0.1826086956521739</v>
      </c>
      <c r="K20" s="24">
        <v>0.2</v>
      </c>
      <c r="L20" s="24">
        <v>0.3007518796992481</v>
      </c>
      <c r="M20" s="24">
        <v>0.19047619047619047</v>
      </c>
      <c r="N20" s="25">
        <v>0.20833333333333334</v>
      </c>
    </row>
    <row r="21" spans="1:10" ht="12.75">
      <c r="A21" s="39" t="s">
        <v>23</v>
      </c>
      <c r="B21" s="26" t="s">
        <v>24</v>
      </c>
      <c r="I21" s="26" t="s">
        <v>23</v>
      </c>
      <c r="J21" s="26" t="s">
        <v>24</v>
      </c>
    </row>
    <row r="22" spans="1:14" ht="12.75">
      <c r="A22" s="27" t="s">
        <v>25</v>
      </c>
      <c r="B22" s="28">
        <v>136</v>
      </c>
      <c r="C22" s="29">
        <v>146</v>
      </c>
      <c r="D22" s="29">
        <v>147</v>
      </c>
      <c r="E22" s="29">
        <v>72</v>
      </c>
      <c r="F22" s="30">
        <v>86</v>
      </c>
      <c r="I22" s="27" t="s">
        <v>25</v>
      </c>
      <c r="J22" s="28">
        <v>136</v>
      </c>
      <c r="K22" s="29">
        <v>146</v>
      </c>
      <c r="L22" s="29">
        <v>147</v>
      </c>
      <c r="M22" s="29">
        <v>72</v>
      </c>
      <c r="N22" s="30">
        <v>86</v>
      </c>
    </row>
    <row r="23" spans="9:14" ht="13.5" customHeight="1">
      <c r="I23" s="58" t="s">
        <v>30</v>
      </c>
      <c r="K23" s="57">
        <f>(K22-J22)/J22</f>
        <v>0.07352941176470588</v>
      </c>
      <c r="L23" s="57">
        <f>(L22-K22)/K22</f>
        <v>0.00684931506849315</v>
      </c>
      <c r="M23" s="57">
        <f>(M22-L22)/L22</f>
        <v>-0.5102040816326531</v>
      </c>
      <c r="N23" s="57">
        <f>(N22-M22)/M22</f>
        <v>0.19444444444444445</v>
      </c>
    </row>
    <row r="24" spans="9:14" ht="12.75">
      <c r="I24" s="58" t="s">
        <v>31</v>
      </c>
      <c r="K24" s="57">
        <f>(K22-$J22)/$J22</f>
        <v>0.07352941176470588</v>
      </c>
      <c r="L24" s="57">
        <f>(L22-$J22)/$J22</f>
        <v>0.08088235294117647</v>
      </c>
      <c r="M24" s="57">
        <f>(M22-$J22)/$J22</f>
        <v>-0.47058823529411764</v>
      </c>
      <c r="N24" s="57">
        <f>(N22-$J22)/$J22</f>
        <v>-0.36764705882352944</v>
      </c>
    </row>
    <row r="26" spans="1:14" ht="12.75">
      <c r="A26" s="18" t="s">
        <v>18</v>
      </c>
      <c r="B26" s="19">
        <v>0.09565217391304348</v>
      </c>
      <c r="C26" s="20">
        <v>0.041666666666666664</v>
      </c>
      <c r="D26" s="20">
        <v>0.03759398496240601</v>
      </c>
      <c r="E26" s="20">
        <v>0.031746031746031744</v>
      </c>
      <c r="F26" s="21">
        <v>0.013888888888888888</v>
      </c>
      <c r="I26" s="18" t="s">
        <v>18</v>
      </c>
      <c r="J26" s="19">
        <v>0.09565217391304348</v>
      </c>
      <c r="K26" s="20">
        <v>0.041666666666666664</v>
      </c>
      <c r="L26" s="20">
        <v>0.03759398496240601</v>
      </c>
      <c r="M26" s="20">
        <v>0.031746031746031744</v>
      </c>
      <c r="N26" s="21">
        <v>0.013888888888888888</v>
      </c>
    </row>
    <row r="28" spans="1:10" ht="12.75">
      <c r="A28" s="35" t="s">
        <v>0</v>
      </c>
      <c r="B28" s="2" t="s">
        <v>24</v>
      </c>
      <c r="I28" s="1" t="s">
        <v>0</v>
      </c>
      <c r="J28" s="2" t="s">
        <v>24</v>
      </c>
    </row>
    <row r="30" spans="1:14" ht="12.75">
      <c r="A30" s="37" t="s">
        <v>2</v>
      </c>
      <c r="B30" s="37" t="s">
        <v>3</v>
      </c>
      <c r="C30" s="38" t="s">
        <v>4</v>
      </c>
      <c r="D30" s="4"/>
      <c r="E30" s="4"/>
      <c r="F30" s="5"/>
      <c r="I30" s="3" t="s">
        <v>2</v>
      </c>
      <c r="J30" s="3" t="s">
        <v>3</v>
      </c>
      <c r="K30" s="4" t="s">
        <v>4</v>
      </c>
      <c r="L30" s="4"/>
      <c r="M30" s="4"/>
      <c r="N30" s="5"/>
    </row>
    <row r="31" spans="1:14" ht="12.75">
      <c r="A31" s="6"/>
      <c r="B31" s="7" t="s">
        <v>5</v>
      </c>
      <c r="C31" s="8"/>
      <c r="D31" s="8"/>
      <c r="E31" s="8"/>
      <c r="F31" s="9"/>
      <c r="I31" s="6"/>
      <c r="J31" s="7" t="s">
        <v>5</v>
      </c>
      <c r="K31" s="8"/>
      <c r="L31" s="8"/>
      <c r="M31" s="8"/>
      <c r="N31" s="9"/>
    </row>
    <row r="32" spans="1:14" ht="12.75">
      <c r="A32" s="36" t="s">
        <v>6</v>
      </c>
      <c r="B32" s="11" t="s">
        <v>7</v>
      </c>
      <c r="C32" s="12" t="s">
        <v>8</v>
      </c>
      <c r="D32" s="12" t="s">
        <v>9</v>
      </c>
      <c r="E32" s="12" t="s">
        <v>10</v>
      </c>
      <c r="F32" s="13" t="s">
        <v>11</v>
      </c>
      <c r="I32" s="10" t="s">
        <v>6</v>
      </c>
      <c r="J32" s="11" t="s">
        <v>7</v>
      </c>
      <c r="K32" s="12" t="s">
        <v>8</v>
      </c>
      <c r="L32" s="12" t="s">
        <v>9</v>
      </c>
      <c r="M32" s="12" t="s">
        <v>10</v>
      </c>
      <c r="N32" s="13" t="s">
        <v>11</v>
      </c>
    </row>
    <row r="33" spans="1:14" ht="12.75">
      <c r="A33" s="3" t="s">
        <v>13</v>
      </c>
      <c r="B33" s="46">
        <v>0.1652892561983471</v>
      </c>
      <c r="C33" s="47">
        <v>0.12371134020618557</v>
      </c>
      <c r="D33" s="47">
        <v>0.18085106382978725</v>
      </c>
      <c r="E33" s="47">
        <v>0.18072289156626506</v>
      </c>
      <c r="F33" s="48">
        <v>0.2608695652173913</v>
      </c>
      <c r="I33" s="3" t="s">
        <v>17</v>
      </c>
      <c r="J33" s="46">
        <v>0.008264462809917356</v>
      </c>
      <c r="K33" s="47">
        <v>0.010309278350515464</v>
      </c>
      <c r="L33" s="47">
        <v>0.02127659574468085</v>
      </c>
      <c r="M33" s="47">
        <v>0.03614457831325301</v>
      </c>
      <c r="N33" s="48">
        <v>0.057971014492753624</v>
      </c>
    </row>
    <row r="34" spans="1:14" ht="12.75">
      <c r="A34" s="7" t="s">
        <v>15</v>
      </c>
      <c r="B34" s="49">
        <v>0.21487603305785125</v>
      </c>
      <c r="C34" s="50">
        <v>0.1958762886597938</v>
      </c>
      <c r="D34" s="50">
        <v>0.1595744680851064</v>
      </c>
      <c r="E34" s="50">
        <v>0.18072289156626506</v>
      </c>
      <c r="F34" s="51">
        <v>0.08695652173913043</v>
      </c>
      <c r="I34" s="7" t="s">
        <v>19</v>
      </c>
      <c r="J34" s="49">
        <v>0.024793388429752067</v>
      </c>
      <c r="K34" s="50">
        <v>0.020618556701030927</v>
      </c>
      <c r="L34" s="50">
        <v>0.0425531914893617</v>
      </c>
      <c r="M34" s="50">
        <v>0.04819277108433735</v>
      </c>
      <c r="N34" s="51">
        <v>0.014492753623188406</v>
      </c>
    </row>
    <row r="35" spans="1:14" ht="12.75">
      <c r="A35" s="7" t="s">
        <v>12</v>
      </c>
      <c r="B35" s="49">
        <v>0.1652892561983471</v>
      </c>
      <c r="C35" s="50">
        <v>0.24742268041237114</v>
      </c>
      <c r="D35" s="50">
        <v>0.1595744680851064</v>
      </c>
      <c r="E35" s="50">
        <v>0.0963855421686747</v>
      </c>
      <c r="F35" s="51">
        <v>0.15942028985507245</v>
      </c>
      <c r="G35" s="7"/>
      <c r="I35" s="7" t="s">
        <v>27</v>
      </c>
      <c r="J35" s="49">
        <v>0.03305785123966942</v>
      </c>
      <c r="K35" s="50">
        <v>0.010309278350515464</v>
      </c>
      <c r="L35" s="50">
        <v>0.031914893617021274</v>
      </c>
      <c r="M35" s="50">
        <v>0</v>
      </c>
      <c r="N35" s="51">
        <v>0.043478260869565216</v>
      </c>
    </row>
    <row r="36" spans="1:14" ht="12.75">
      <c r="A36" s="7" t="s">
        <v>16</v>
      </c>
      <c r="B36" s="49">
        <v>0.15702479338842976</v>
      </c>
      <c r="C36" s="50">
        <v>0.13402061855670103</v>
      </c>
      <c r="D36" s="50">
        <v>0.10638297872340426</v>
      </c>
      <c r="E36" s="50">
        <v>0.25301204819277107</v>
      </c>
      <c r="F36" s="51">
        <v>0.13043478260869565</v>
      </c>
      <c r="G36" s="7"/>
      <c r="I36" s="7" t="s">
        <v>20</v>
      </c>
      <c r="J36" s="49">
        <v>0.049586776859504134</v>
      </c>
      <c r="K36" s="50">
        <v>0.061855670103092786</v>
      </c>
      <c r="L36" s="50">
        <v>0.05319148936170213</v>
      </c>
      <c r="M36" s="50">
        <v>0.060240963855421686</v>
      </c>
      <c r="N36" s="51">
        <v>0.043478260869565216</v>
      </c>
    </row>
    <row r="37" spans="1:14" ht="12.75">
      <c r="A37" s="7" t="s">
        <v>14</v>
      </c>
      <c r="B37" s="49">
        <v>0.09090909090909091</v>
      </c>
      <c r="C37" s="50">
        <v>0.15463917525773196</v>
      </c>
      <c r="D37" s="50">
        <v>0.20212765957446807</v>
      </c>
      <c r="E37" s="50">
        <v>0.03614457831325301</v>
      </c>
      <c r="F37" s="51">
        <v>0.11594202898550725</v>
      </c>
      <c r="G37" s="7"/>
      <c r="I37" s="7" t="s">
        <v>22</v>
      </c>
      <c r="J37" s="49">
        <v>0.05785123966942149</v>
      </c>
      <c r="K37" s="50">
        <v>0</v>
      </c>
      <c r="L37" s="50">
        <v>0.010638297872340425</v>
      </c>
      <c r="M37" s="50">
        <v>0.03614457831325301</v>
      </c>
      <c r="N37" s="51">
        <v>0.043478260869565216</v>
      </c>
    </row>
    <row r="38" spans="1:14" ht="12.75">
      <c r="A38" s="7" t="s">
        <v>20</v>
      </c>
      <c r="B38" s="49">
        <v>0.049586776859504134</v>
      </c>
      <c r="C38" s="50">
        <v>0.061855670103092786</v>
      </c>
      <c r="D38" s="50">
        <v>0.05319148936170213</v>
      </c>
      <c r="E38" s="50">
        <v>0.060240963855421686</v>
      </c>
      <c r="F38" s="51">
        <v>0.043478260869565216</v>
      </c>
      <c r="G38" s="7"/>
      <c r="I38" s="7" t="s">
        <v>14</v>
      </c>
      <c r="J38" s="49">
        <v>0.09090909090909091</v>
      </c>
      <c r="K38" s="50">
        <v>0.15463917525773196</v>
      </c>
      <c r="L38" s="50">
        <v>0.20212765957446807</v>
      </c>
      <c r="M38" s="50">
        <v>0.03614457831325301</v>
      </c>
      <c r="N38" s="51">
        <v>0.11594202898550725</v>
      </c>
    </row>
    <row r="39" spans="1:14" ht="12.75">
      <c r="A39" s="7" t="s">
        <v>19</v>
      </c>
      <c r="B39" s="49">
        <v>0.024793388429752067</v>
      </c>
      <c r="C39" s="50">
        <v>0.020618556701030927</v>
      </c>
      <c r="D39" s="50">
        <v>0.0425531914893617</v>
      </c>
      <c r="E39" s="50">
        <v>0.04819277108433735</v>
      </c>
      <c r="F39" s="51">
        <v>0.014492753623188406</v>
      </c>
      <c r="G39" s="7"/>
      <c r="I39" s="7" t="s">
        <v>16</v>
      </c>
      <c r="J39" s="49">
        <v>0.15702479338842976</v>
      </c>
      <c r="K39" s="50">
        <v>0.13402061855670103</v>
      </c>
      <c r="L39" s="50">
        <v>0.10638297872340426</v>
      </c>
      <c r="M39" s="50">
        <v>0.25301204819277107</v>
      </c>
      <c r="N39" s="51">
        <v>0.13043478260869565</v>
      </c>
    </row>
    <row r="40" spans="1:14" ht="12.75">
      <c r="A40" s="7" t="s">
        <v>22</v>
      </c>
      <c r="B40" s="49">
        <v>0.05785123966942149</v>
      </c>
      <c r="C40" s="50">
        <v>0</v>
      </c>
      <c r="D40" s="50">
        <v>0.010638297872340425</v>
      </c>
      <c r="E40" s="50">
        <v>0.03614457831325301</v>
      </c>
      <c r="F40" s="51">
        <v>0.043478260869565216</v>
      </c>
      <c r="G40" s="7"/>
      <c r="I40" s="7" t="s">
        <v>12</v>
      </c>
      <c r="J40" s="49">
        <v>0.1652892561983471</v>
      </c>
      <c r="K40" s="50">
        <v>0.24742268041237114</v>
      </c>
      <c r="L40" s="50">
        <v>0.1595744680851064</v>
      </c>
      <c r="M40" s="50">
        <v>0.0963855421686747</v>
      </c>
      <c r="N40" s="51">
        <v>0.15942028985507245</v>
      </c>
    </row>
    <row r="41" spans="1:14" ht="12.75">
      <c r="A41" s="7" t="s">
        <v>17</v>
      </c>
      <c r="B41" s="49">
        <v>0.008264462809917356</v>
      </c>
      <c r="C41" s="50">
        <v>0.010309278350515464</v>
      </c>
      <c r="D41" s="50">
        <v>0.02127659574468085</v>
      </c>
      <c r="E41" s="50">
        <v>0.03614457831325301</v>
      </c>
      <c r="F41" s="51">
        <v>0.057971014492753624</v>
      </c>
      <c r="G41" s="7"/>
      <c r="I41" s="7" t="s">
        <v>13</v>
      </c>
      <c r="J41" s="49">
        <v>0.1652892561983471</v>
      </c>
      <c r="K41" s="50">
        <v>0.12371134020618557</v>
      </c>
      <c r="L41" s="50">
        <v>0.18085106382978725</v>
      </c>
      <c r="M41" s="50">
        <v>0.18072289156626506</v>
      </c>
      <c r="N41" s="51">
        <v>0.2608695652173913</v>
      </c>
    </row>
    <row r="42" spans="1:14" ht="12.75">
      <c r="A42" s="22" t="s">
        <v>27</v>
      </c>
      <c r="B42" s="52">
        <v>0.03305785123966942</v>
      </c>
      <c r="C42" s="53">
        <v>0.010309278350515464</v>
      </c>
      <c r="D42" s="53">
        <v>0.031914893617021274</v>
      </c>
      <c r="E42" s="53">
        <v>0</v>
      </c>
      <c r="F42" s="54">
        <v>0.043478260869565216</v>
      </c>
      <c r="G42" s="22"/>
      <c r="I42" s="22" t="s">
        <v>15</v>
      </c>
      <c r="J42" s="52">
        <v>0.21487603305785125</v>
      </c>
      <c r="K42" s="53">
        <v>0.1958762886597938</v>
      </c>
      <c r="L42" s="53">
        <v>0.1595744680851064</v>
      </c>
      <c r="M42" s="53">
        <v>0.18072289156626506</v>
      </c>
      <c r="N42" s="54">
        <v>0.08695652173913043</v>
      </c>
    </row>
    <row r="43" spans="1:10" ht="12.75">
      <c r="A43" s="39" t="s">
        <v>23</v>
      </c>
      <c r="B43" s="26" t="s">
        <v>24</v>
      </c>
      <c r="I43" s="26" t="s">
        <v>23</v>
      </c>
      <c r="J43" s="26" t="s">
        <v>24</v>
      </c>
    </row>
    <row r="44" spans="1:14" ht="12.75">
      <c r="A44" s="27" t="s">
        <v>25</v>
      </c>
      <c r="B44" s="28">
        <v>137</v>
      </c>
      <c r="C44" s="29">
        <v>110</v>
      </c>
      <c r="D44" s="29">
        <v>109</v>
      </c>
      <c r="E44" s="29">
        <v>93</v>
      </c>
      <c r="F44" s="30">
        <v>79</v>
      </c>
      <c r="I44" s="27" t="s">
        <v>25</v>
      </c>
      <c r="J44" s="28">
        <v>137</v>
      </c>
      <c r="K44" s="29">
        <v>110</v>
      </c>
      <c r="L44" s="29">
        <v>109</v>
      </c>
      <c r="M44" s="29">
        <v>93</v>
      </c>
      <c r="N44" s="30">
        <v>79</v>
      </c>
    </row>
    <row r="45" spans="9:14" ht="12.75">
      <c r="I45" s="58" t="s">
        <v>30</v>
      </c>
      <c r="K45" s="57">
        <f>(K44-J44)/J44</f>
        <v>-0.19708029197080293</v>
      </c>
      <c r="L45" s="57">
        <f>(L44-K44)/K44</f>
        <v>-0.00909090909090909</v>
      </c>
      <c r="M45" s="57">
        <f>(M44-L44)/L44</f>
        <v>-0.14678899082568808</v>
      </c>
      <c r="N45" s="57">
        <f>(N44-M44)/M44</f>
        <v>-0.15053763440860216</v>
      </c>
    </row>
    <row r="46" spans="9:14" ht="12.75">
      <c r="I46" s="58" t="s">
        <v>31</v>
      </c>
      <c r="K46" s="57">
        <f>(K44-$J44)/$J44</f>
        <v>-0.19708029197080293</v>
      </c>
      <c r="L46" s="57">
        <f>(L44-$J44)/$J44</f>
        <v>-0.20437956204379562</v>
      </c>
      <c r="M46" s="57">
        <f>(M44-$J44)/$J44</f>
        <v>-0.32116788321167883</v>
      </c>
      <c r="N46" s="57">
        <f>(N44-$J44)/$J44</f>
        <v>-0.4233576642335766</v>
      </c>
    </row>
    <row r="48" spans="1:14" ht="12.75">
      <c r="A48" s="7" t="s">
        <v>18</v>
      </c>
      <c r="B48" s="49">
        <v>0.03305785123966942</v>
      </c>
      <c r="C48" s="50">
        <v>0.041237113402061855</v>
      </c>
      <c r="D48" s="50">
        <v>0.031914893617021274</v>
      </c>
      <c r="E48" s="50">
        <v>0.07228915662650602</v>
      </c>
      <c r="F48" s="51">
        <v>0.043478260869565216</v>
      </c>
      <c r="G48" s="7"/>
      <c r="I48" s="7" t="s">
        <v>18</v>
      </c>
      <c r="J48" s="49">
        <v>0.03305785123966942</v>
      </c>
      <c r="K48" s="50">
        <v>0.041237113402061855</v>
      </c>
      <c r="L48" s="50">
        <v>0.031914893617021274</v>
      </c>
      <c r="M48" s="50">
        <v>0.07228915662650602</v>
      </c>
      <c r="N48" s="51">
        <v>0.043478260869565216</v>
      </c>
    </row>
    <row r="49" spans="1:14" ht="12.75">
      <c r="A49" s="2"/>
      <c r="B49" s="56"/>
      <c r="C49" s="50"/>
      <c r="D49" s="50"/>
      <c r="E49" s="50"/>
      <c r="F49" s="56"/>
      <c r="G49" s="2"/>
      <c r="I49" s="2"/>
      <c r="J49" s="56"/>
      <c r="K49" s="50"/>
      <c r="L49" s="50"/>
      <c r="M49" s="50"/>
      <c r="N49" s="56"/>
    </row>
    <row r="50" spans="1:14" ht="12.75">
      <c r="A50" s="31" t="s">
        <v>26</v>
      </c>
      <c r="B50" s="32">
        <f>B44+B22</f>
        <v>273</v>
      </c>
      <c r="C50" s="32">
        <f>C44+C22</f>
        <v>256</v>
      </c>
      <c r="D50" s="32">
        <f>D44+D22</f>
        <v>256</v>
      </c>
      <c r="E50" s="32">
        <f>E44+E22</f>
        <v>165</v>
      </c>
      <c r="F50" s="32">
        <f>F44+F22</f>
        <v>165</v>
      </c>
      <c r="I50" s="31" t="s">
        <v>26</v>
      </c>
      <c r="J50" s="32">
        <f>J44+J22</f>
        <v>273</v>
      </c>
      <c r="K50" s="32">
        <f>K44+K22</f>
        <v>256</v>
      </c>
      <c r="L50" s="32">
        <f>L44+L22</f>
        <v>256</v>
      </c>
      <c r="M50" s="32">
        <f>M44+M22</f>
        <v>165</v>
      </c>
      <c r="N50" s="32">
        <f>N44+N22</f>
        <v>165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H26" sqref="H26"/>
    </sheetView>
  </sheetViews>
  <sheetFormatPr defaultColWidth="9.140625" defaultRowHeight="12.75"/>
  <cols>
    <col min="1" max="1" width="22.7109375" style="0" bestFit="1" customWidth="1"/>
  </cols>
  <sheetData>
    <row r="1" spans="1:6" ht="12.75">
      <c r="A1" s="6"/>
      <c r="B1" s="7" t="s">
        <v>5</v>
      </c>
      <c r="C1" s="8"/>
      <c r="D1" s="8"/>
      <c r="E1" s="8"/>
      <c r="F1" s="9"/>
    </row>
    <row r="2" spans="1:6" ht="12.75">
      <c r="A2" s="10" t="s">
        <v>6</v>
      </c>
      <c r="B2" s="11" t="s">
        <v>7</v>
      </c>
      <c r="C2" s="12" t="s">
        <v>8</v>
      </c>
      <c r="D2" s="12" t="s">
        <v>9</v>
      </c>
      <c r="E2" s="12" t="s">
        <v>10</v>
      </c>
      <c r="F2" s="13" t="s">
        <v>11</v>
      </c>
    </row>
    <row r="3" spans="1:6" ht="12.75">
      <c r="A3" s="14" t="s">
        <v>20</v>
      </c>
      <c r="B3" s="40">
        <v>5.913043478260869</v>
      </c>
      <c r="C3" s="40">
        <v>7.3</v>
      </c>
      <c r="D3" s="40">
        <v>4.421052631578947</v>
      </c>
      <c r="E3" s="40">
        <v>2.2857142857142856</v>
      </c>
      <c r="F3" s="40">
        <v>2.388888888888889</v>
      </c>
    </row>
    <row r="4" spans="1:6" ht="12.75">
      <c r="A4" s="42" t="s">
        <v>20</v>
      </c>
      <c r="B4" s="41">
        <v>6.793388429752066</v>
      </c>
      <c r="C4" s="41">
        <v>6.804123711340207</v>
      </c>
      <c r="D4" s="41">
        <v>5.797872340425532</v>
      </c>
      <c r="E4" s="41">
        <v>5.602409638554217</v>
      </c>
      <c r="F4" s="41">
        <v>3.434782608695652</v>
      </c>
    </row>
    <row r="5" spans="1:6" ht="12.75">
      <c r="A5" s="42" t="s">
        <v>27</v>
      </c>
      <c r="B5" s="41">
        <v>4.528925619834711</v>
      </c>
      <c r="C5" s="41">
        <v>1.134020618556701</v>
      </c>
      <c r="D5" s="41">
        <v>3.478723404255319</v>
      </c>
      <c r="E5" s="41">
        <v>0</v>
      </c>
      <c r="F5" s="41">
        <v>3.434782608695652</v>
      </c>
    </row>
    <row r="6" spans="1:6" ht="12.75">
      <c r="A6" s="7" t="s">
        <v>17</v>
      </c>
      <c r="B6" s="40">
        <v>3.5478260869565217</v>
      </c>
      <c r="C6" s="40">
        <v>6.083333333333333</v>
      </c>
      <c r="D6" s="40">
        <v>3.31578947368421</v>
      </c>
      <c r="E6" s="40">
        <v>2.2857142857142856</v>
      </c>
      <c r="F6" s="40">
        <v>14.333333333333332</v>
      </c>
    </row>
    <row r="7" spans="1:6" ht="12.75">
      <c r="A7" s="42" t="s">
        <v>17</v>
      </c>
      <c r="B7" s="41">
        <v>1.1322314049586777</v>
      </c>
      <c r="C7" s="41">
        <v>1.134020618556701</v>
      </c>
      <c r="D7" s="41">
        <v>2.3191489361702127</v>
      </c>
      <c r="E7" s="41">
        <v>3.36144578313253</v>
      </c>
      <c r="F7" s="41">
        <v>4.579710144927536</v>
      </c>
    </row>
    <row r="8" spans="1:6" ht="12.75">
      <c r="A8" s="18" t="s">
        <v>18</v>
      </c>
      <c r="B8" s="40">
        <v>13.008695652173913</v>
      </c>
      <c r="C8" s="40">
        <v>6.083333333333333</v>
      </c>
      <c r="D8" s="40">
        <v>5.526315789473684</v>
      </c>
      <c r="E8" s="40">
        <v>2.2857142857142856</v>
      </c>
      <c r="F8" s="40">
        <v>1.1944444444444444</v>
      </c>
    </row>
    <row r="9" spans="1:6" ht="12.75">
      <c r="A9" s="42" t="s">
        <v>18</v>
      </c>
      <c r="B9" s="41">
        <v>4.528925619834711</v>
      </c>
      <c r="C9" s="41">
        <v>4.536082474226804</v>
      </c>
      <c r="D9" s="41">
        <v>3.478723404255319</v>
      </c>
      <c r="E9" s="41">
        <v>6.72289156626506</v>
      </c>
      <c r="F9" s="41">
        <v>3.434782608695652</v>
      </c>
    </row>
    <row r="10" spans="1:6" ht="12.75">
      <c r="A10" s="18" t="s">
        <v>19</v>
      </c>
      <c r="B10" s="40">
        <v>8.278260869565218</v>
      </c>
      <c r="C10" s="40">
        <v>9.733333333333333</v>
      </c>
      <c r="D10" s="40">
        <v>2.2105263157894735</v>
      </c>
      <c r="E10" s="40">
        <v>1.1428571428571428</v>
      </c>
      <c r="F10" s="40">
        <v>4.777777777777778</v>
      </c>
    </row>
    <row r="11" spans="1:6" ht="12.75">
      <c r="A11" s="42" t="s">
        <v>19</v>
      </c>
      <c r="B11" s="41">
        <v>3.396694214876033</v>
      </c>
      <c r="C11" s="41">
        <v>2.268041237113402</v>
      </c>
      <c r="D11" s="41">
        <v>4.638297872340425</v>
      </c>
      <c r="E11" s="41">
        <v>4.481927710843374</v>
      </c>
      <c r="F11" s="41">
        <v>1.144927536231884</v>
      </c>
    </row>
    <row r="12" spans="1:6" ht="12.75">
      <c r="A12" s="18" t="s">
        <v>14</v>
      </c>
      <c r="B12" s="40">
        <v>20.104347826086958</v>
      </c>
      <c r="C12" s="40">
        <v>18.25</v>
      </c>
      <c r="D12" s="40">
        <v>27.63157894736842</v>
      </c>
      <c r="E12" s="40">
        <v>6.857142857142857</v>
      </c>
      <c r="F12" s="40">
        <v>5.972222222222222</v>
      </c>
    </row>
    <row r="13" spans="1:6" ht="12.75">
      <c r="A13" s="43" t="s">
        <v>14</v>
      </c>
      <c r="B13" s="41">
        <v>12.454545454545455</v>
      </c>
      <c r="C13" s="41">
        <v>17.010309278350515</v>
      </c>
      <c r="D13" s="41">
        <v>22.03191489361702</v>
      </c>
      <c r="E13" s="41">
        <v>3.36144578313253</v>
      </c>
      <c r="F13" s="41">
        <v>9.159420289855072</v>
      </c>
    </row>
    <row r="14" spans="1:6" ht="12.75">
      <c r="A14" s="44" t="s">
        <v>12</v>
      </c>
      <c r="B14" s="40">
        <v>24.83478260869565</v>
      </c>
      <c r="C14" s="40">
        <v>29.2</v>
      </c>
      <c r="D14" s="40">
        <v>44.21052631578947</v>
      </c>
      <c r="E14" s="40">
        <v>13.714285714285714</v>
      </c>
      <c r="F14" s="40">
        <v>17.916666666666668</v>
      </c>
    </row>
    <row r="15" spans="1:6" ht="12.75">
      <c r="A15" s="45" t="s">
        <v>12</v>
      </c>
      <c r="B15" s="41">
        <v>22.644628099173556</v>
      </c>
      <c r="C15" s="41">
        <v>27.216494845360828</v>
      </c>
      <c r="D15" s="41">
        <v>17.393617021276597</v>
      </c>
      <c r="E15" s="41">
        <v>8.963855421686748</v>
      </c>
      <c r="F15" s="41">
        <v>12.594202898550723</v>
      </c>
    </row>
    <row r="16" spans="1:6" ht="12.75">
      <c r="A16" s="44" t="s">
        <v>21</v>
      </c>
      <c r="B16" s="40">
        <v>10.643478260869566</v>
      </c>
      <c r="C16" s="40">
        <v>4.866666666666666</v>
      </c>
      <c r="D16" s="40">
        <v>3.31578947368421</v>
      </c>
      <c r="E16" s="40">
        <v>1.1428571428571428</v>
      </c>
      <c r="F16" s="40">
        <v>0</v>
      </c>
    </row>
    <row r="17" spans="1:6" ht="12.75">
      <c r="A17" t="s">
        <v>22</v>
      </c>
      <c r="B17" s="40">
        <v>3.5478260869565217</v>
      </c>
      <c r="C17" s="40">
        <v>4.866666666666666</v>
      </c>
      <c r="D17" s="40">
        <v>4.421052631578947</v>
      </c>
      <c r="E17" s="40">
        <v>4.571428571428571</v>
      </c>
      <c r="F17" s="40">
        <v>2.388888888888889</v>
      </c>
    </row>
    <row r="18" spans="1:6" ht="12.75">
      <c r="A18" s="45" t="s">
        <v>22</v>
      </c>
      <c r="B18" s="41">
        <v>7.925619834710744</v>
      </c>
      <c r="C18" s="41">
        <v>0</v>
      </c>
      <c r="D18" s="41">
        <v>1.1595744680851063</v>
      </c>
      <c r="E18" s="41">
        <v>3.36144578313253</v>
      </c>
      <c r="F18" s="41">
        <v>3.434782608695652</v>
      </c>
    </row>
    <row r="19" spans="1:6" ht="12.75">
      <c r="A19" s="44" t="s">
        <v>15</v>
      </c>
      <c r="B19" s="40">
        <v>9.460869565217392</v>
      </c>
      <c r="C19" s="40">
        <v>14.6</v>
      </c>
      <c r="D19" s="40">
        <v>18.789473684210524</v>
      </c>
      <c r="E19" s="40">
        <v>13.714285714285714</v>
      </c>
      <c r="F19" s="40">
        <v>11.944444444444445</v>
      </c>
    </row>
    <row r="20" spans="1:6" ht="12.75">
      <c r="A20" s="45" t="s">
        <v>15</v>
      </c>
      <c r="B20" s="41">
        <v>29.43801652892562</v>
      </c>
      <c r="C20" s="41">
        <v>21.546391752577318</v>
      </c>
      <c r="D20" s="41">
        <v>17.393617021276597</v>
      </c>
      <c r="E20" s="41">
        <v>16.80722891566265</v>
      </c>
      <c r="F20" s="41">
        <v>6.869565217391304</v>
      </c>
    </row>
    <row r="21" spans="1:6" ht="12.75">
      <c r="A21" s="44" t="s">
        <v>13</v>
      </c>
      <c r="B21" s="40">
        <v>23.652173913043477</v>
      </c>
      <c r="C21" s="40">
        <v>29.2</v>
      </c>
      <c r="D21" s="40">
        <v>25.421052631578945</v>
      </c>
      <c r="E21" s="40">
        <v>18.285714285714285</v>
      </c>
      <c r="F21" s="40">
        <v>17.916666666666668</v>
      </c>
    </row>
    <row r="22" spans="1:6" ht="12.75">
      <c r="A22" s="45" t="s">
        <v>13</v>
      </c>
      <c r="B22" s="41">
        <v>22.644628099173556</v>
      </c>
      <c r="C22" s="41">
        <v>13.608247422680414</v>
      </c>
      <c r="D22" s="41">
        <v>19.71276595744681</v>
      </c>
      <c r="E22" s="41">
        <v>16.80722891566265</v>
      </c>
      <c r="F22" s="41">
        <v>20.608695652173914</v>
      </c>
    </row>
    <row r="23" spans="1:6" ht="12.75">
      <c r="A23" s="44" t="s">
        <v>16</v>
      </c>
      <c r="B23" s="40">
        <v>13.008695652173913</v>
      </c>
      <c r="C23" s="40">
        <v>15.816666666666666</v>
      </c>
      <c r="D23" s="40">
        <v>7.7368421052631575</v>
      </c>
      <c r="E23" s="40">
        <v>5.7142857142857135</v>
      </c>
      <c r="F23" s="40">
        <v>7.166666666666666</v>
      </c>
    </row>
    <row r="24" spans="1:6" ht="12.75">
      <c r="A24" s="45" t="s">
        <v>16</v>
      </c>
      <c r="B24" s="41">
        <v>21.51239669421488</v>
      </c>
      <c r="C24" s="41">
        <v>14.742268041237113</v>
      </c>
      <c r="D24" s="41">
        <v>11.595744680851064</v>
      </c>
      <c r="E24" s="41">
        <v>23.53012048192771</v>
      </c>
      <c r="F24" s="41">
        <v>10.304347826086957</v>
      </c>
    </row>
    <row r="25" spans="1:6" ht="12.75">
      <c r="A25" s="3"/>
      <c r="B25" s="40"/>
      <c r="C25" s="40"/>
      <c r="D25" s="40"/>
      <c r="E25" s="40"/>
      <c r="F25" s="40"/>
    </row>
    <row r="26" spans="1:6" ht="12.75">
      <c r="A26" s="7"/>
      <c r="B26" s="40">
        <f>SUM(B3:B25)</f>
        <v>273</v>
      </c>
      <c r="C26" s="40">
        <f>SUM(C3:C25)</f>
        <v>256</v>
      </c>
      <c r="D26" s="40">
        <f>SUM(D3:D25)</f>
        <v>256.00000000000006</v>
      </c>
      <c r="E26" s="40">
        <f>SUM(E3:E25)</f>
        <v>165</v>
      </c>
      <c r="F26" s="40">
        <f>SUM(F3:F25)</f>
        <v>165</v>
      </c>
    </row>
    <row r="29" spans="1:2" ht="12.75">
      <c r="A29" s="44" t="s">
        <v>16</v>
      </c>
      <c r="B29" t="s">
        <v>28</v>
      </c>
    </row>
    <row r="30" spans="1:2" ht="12.75">
      <c r="A30" s="45" t="s">
        <v>16</v>
      </c>
      <c r="B30" s="45" t="s">
        <v>29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workbookViewId="0" topLeftCell="H2">
      <selection activeCell="S17" sqref="S17"/>
    </sheetView>
  </sheetViews>
  <sheetFormatPr defaultColWidth="9.140625" defaultRowHeight="12.75"/>
  <cols>
    <col min="1" max="1" width="22.8515625" style="0" hidden="1" customWidth="1"/>
    <col min="2" max="2" width="5.8515625" style="0" hidden="1" customWidth="1"/>
    <col min="3" max="3" width="5.140625" style="0" hidden="1" customWidth="1"/>
    <col min="4" max="4" width="4.8515625" style="0" hidden="1" customWidth="1"/>
    <col min="5" max="5" width="5.140625" style="0" hidden="1" customWidth="1"/>
    <col min="6" max="6" width="4.8515625" style="0" hidden="1" customWidth="1"/>
    <col min="7" max="7" width="4.140625" style="0" hidden="1" customWidth="1"/>
    <col min="8" max="8" width="26.57421875" style="0" customWidth="1"/>
    <col min="9" max="9" width="6.140625" style="59" customWidth="1"/>
    <col min="10" max="10" width="6.8515625" style="59" bestFit="1" customWidth="1"/>
    <col min="11" max="11" width="6.8515625" style="59" customWidth="1"/>
    <col min="12" max="12" width="6.8515625" style="59" bestFit="1" customWidth="1"/>
    <col min="13" max="13" width="7.8515625" style="59" customWidth="1"/>
    <col min="14" max="14" width="1.8515625" style="0" customWidth="1"/>
  </cols>
  <sheetData>
    <row r="1" spans="2:15" ht="22.5">
      <c r="B1" s="59"/>
      <c r="C1" s="59"/>
      <c r="D1" s="59"/>
      <c r="E1" s="59"/>
      <c r="F1" s="59"/>
      <c r="G1" s="59"/>
      <c r="H1" s="235" t="s">
        <v>35</v>
      </c>
      <c r="I1" s="236"/>
      <c r="J1" s="236"/>
      <c r="K1" s="236"/>
      <c r="L1" s="236"/>
      <c r="M1" s="236"/>
      <c r="N1" s="236"/>
      <c r="O1" s="236"/>
    </row>
    <row r="2" spans="2:15" ht="21">
      <c r="B2" s="59"/>
      <c r="C2" s="59"/>
      <c r="D2" s="59"/>
      <c r="E2" s="59"/>
      <c r="F2" s="59"/>
      <c r="G2" s="59"/>
      <c r="H2" s="237" t="s">
        <v>36</v>
      </c>
      <c r="I2" s="236"/>
      <c r="J2" s="236"/>
      <c r="K2" s="236"/>
      <c r="L2" s="236"/>
      <c r="M2" s="236"/>
      <c r="N2" s="236"/>
      <c r="O2" s="236"/>
    </row>
    <row r="3" spans="1:15" ht="21">
      <c r="A3" s="109"/>
      <c r="B3" s="59"/>
      <c r="C3" s="59"/>
      <c r="D3" s="59"/>
      <c r="E3" s="59"/>
      <c r="F3" s="59"/>
      <c r="G3" s="59"/>
      <c r="H3" s="234" t="s">
        <v>39</v>
      </c>
      <c r="I3" s="236"/>
      <c r="J3" s="236"/>
      <c r="K3" s="236"/>
      <c r="L3" s="236"/>
      <c r="M3" s="236"/>
      <c r="N3" s="236"/>
      <c r="O3" s="236"/>
    </row>
    <row r="4" spans="1:13" ht="12" customHeight="1">
      <c r="A4" s="109"/>
      <c r="B4" s="59"/>
      <c r="C4" s="59"/>
      <c r="D4" s="59"/>
      <c r="E4" s="59"/>
      <c r="F4" s="59"/>
      <c r="G4" s="59"/>
      <c r="H4" s="106"/>
      <c r="I4" s="106"/>
      <c r="J4" s="106"/>
      <c r="K4" s="106"/>
      <c r="L4" s="106"/>
      <c r="M4" s="106"/>
    </row>
    <row r="5" spans="2:15" ht="15">
      <c r="B5" s="59"/>
      <c r="C5" s="59"/>
      <c r="D5" s="59"/>
      <c r="E5" s="59"/>
      <c r="F5" s="59"/>
      <c r="G5" s="59"/>
      <c r="H5" s="238" t="s">
        <v>40</v>
      </c>
      <c r="I5" s="236"/>
      <c r="J5" s="236"/>
      <c r="K5" s="236"/>
      <c r="L5" s="236"/>
      <c r="M5" s="236"/>
      <c r="N5" s="236"/>
      <c r="O5" s="236"/>
    </row>
    <row r="6" spans="1:8" ht="9" customHeight="1">
      <c r="A6" s="109"/>
      <c r="B6" s="59"/>
      <c r="C6" s="59"/>
      <c r="D6" s="59"/>
      <c r="E6" s="59"/>
      <c r="F6" s="59"/>
      <c r="G6" s="59"/>
      <c r="H6" s="59"/>
    </row>
    <row r="7" spans="1:13" ht="13.5">
      <c r="A7" s="226" t="s">
        <v>37</v>
      </c>
      <c r="B7" s="227"/>
      <c r="C7" s="227"/>
      <c r="D7" s="227"/>
      <c r="E7" s="227"/>
      <c r="F7" s="228"/>
      <c r="H7" s="226" t="s">
        <v>38</v>
      </c>
      <c r="I7" s="229"/>
      <c r="J7" s="229"/>
      <c r="K7" s="229"/>
      <c r="L7" s="229"/>
      <c r="M7" s="230"/>
    </row>
    <row r="8" spans="1:13" s="110" customFormat="1" ht="15">
      <c r="A8" s="231" t="s">
        <v>34</v>
      </c>
      <c r="B8" s="232"/>
      <c r="C8" s="232"/>
      <c r="D8" s="232"/>
      <c r="E8" s="232"/>
      <c r="F8" s="233"/>
      <c r="H8" s="231" t="s">
        <v>34</v>
      </c>
      <c r="I8" s="232"/>
      <c r="J8" s="232"/>
      <c r="K8" s="232"/>
      <c r="L8" s="232"/>
      <c r="M8" s="233"/>
    </row>
    <row r="9" ht="12.75" hidden="1"/>
    <row r="10" spans="1:13" s="106" customFormat="1" ht="15" hidden="1">
      <c r="A10" s="104" t="s">
        <v>24</v>
      </c>
      <c r="B10" s="105" t="s">
        <v>5</v>
      </c>
      <c r="C10" s="101"/>
      <c r="D10" s="101"/>
      <c r="E10" s="101"/>
      <c r="F10" s="102"/>
      <c r="H10" s="103" t="s">
        <v>24</v>
      </c>
      <c r="I10" s="100" t="s">
        <v>5</v>
      </c>
      <c r="J10" s="101"/>
      <c r="K10" s="101"/>
      <c r="L10" s="101"/>
      <c r="M10" s="102"/>
    </row>
    <row r="11" spans="1:15" ht="13.5">
      <c r="A11" s="63" t="s">
        <v>32</v>
      </c>
      <c r="B11" s="93" t="s">
        <v>7</v>
      </c>
      <c r="C11" s="80" t="s">
        <v>8</v>
      </c>
      <c r="D11" s="80" t="s">
        <v>9</v>
      </c>
      <c r="E11" s="80" t="s">
        <v>10</v>
      </c>
      <c r="F11" s="94" t="s">
        <v>11</v>
      </c>
      <c r="H11" s="127" t="s">
        <v>32</v>
      </c>
      <c r="I11" s="92" t="s">
        <v>7</v>
      </c>
      <c r="J11" s="91" t="s">
        <v>8</v>
      </c>
      <c r="K11" s="91" t="s">
        <v>9</v>
      </c>
      <c r="L11" s="91" t="s">
        <v>10</v>
      </c>
      <c r="M11" s="118" t="s">
        <v>11</v>
      </c>
      <c r="N11" s="90"/>
      <c r="O11" s="119" t="s">
        <v>41</v>
      </c>
    </row>
    <row r="12" spans="1:15" ht="13.5">
      <c r="A12" s="3" t="s">
        <v>15</v>
      </c>
      <c r="B12" s="81">
        <v>0.21487603305785125</v>
      </c>
      <c r="C12" s="82">
        <v>0.1958762886597938</v>
      </c>
      <c r="D12" s="82">
        <v>0.1595744680851064</v>
      </c>
      <c r="E12" s="82">
        <v>0.18072289156626506</v>
      </c>
      <c r="F12" s="83">
        <v>0.08695652173913043</v>
      </c>
      <c r="H12" s="125" t="s">
        <v>15</v>
      </c>
      <c r="I12" s="60">
        <f aca="true" t="shared" si="0" ref="I12:I21">B12*B$24</f>
        <v>29.43801652892562</v>
      </c>
      <c r="J12" s="60">
        <f aca="true" t="shared" si="1" ref="J12:J21">C12*C$24</f>
        <v>21.546391752577318</v>
      </c>
      <c r="K12" s="60">
        <f aca="true" t="shared" si="2" ref="K12:K21">D12*D$24</f>
        <v>17.393617021276597</v>
      </c>
      <c r="L12" s="60">
        <f aca="true" t="shared" si="3" ref="L12:L21">E12*E$24</f>
        <v>16.80722891566265</v>
      </c>
      <c r="M12" s="66">
        <f aca="true" t="shared" si="4" ref="M12:M21">F12*F$24</f>
        <v>6.869565217391304</v>
      </c>
      <c r="O12" s="66">
        <f>SUM(I12:N12)</f>
        <v>92.05481943583348</v>
      </c>
    </row>
    <row r="13" spans="1:15" ht="13.5">
      <c r="A13" s="7" t="s">
        <v>12</v>
      </c>
      <c r="B13" s="84">
        <v>0.1652892561983471</v>
      </c>
      <c r="C13" s="85">
        <v>0.24742268041237114</v>
      </c>
      <c r="D13" s="85">
        <v>0.1595744680851064</v>
      </c>
      <c r="E13" s="85">
        <v>0.0963855421686747</v>
      </c>
      <c r="F13" s="86">
        <v>0.15942028985507245</v>
      </c>
      <c r="H13" s="124" t="s">
        <v>12</v>
      </c>
      <c r="I13" s="61">
        <f t="shared" si="0"/>
        <v>22.644628099173556</v>
      </c>
      <c r="J13" s="61">
        <f t="shared" si="1"/>
        <v>27.216494845360828</v>
      </c>
      <c r="K13" s="61">
        <f t="shared" si="2"/>
        <v>17.393617021276597</v>
      </c>
      <c r="L13" s="61">
        <f t="shared" si="3"/>
        <v>8.963855421686748</v>
      </c>
      <c r="M13" s="67">
        <f t="shared" si="4"/>
        <v>12.594202898550723</v>
      </c>
      <c r="O13" s="67">
        <f aca="true" t="shared" si="5" ref="O13:O21">SUM(I13:N13)</f>
        <v>88.81279828604845</v>
      </c>
    </row>
    <row r="14" spans="1:15" ht="13.5">
      <c r="A14" s="7" t="s">
        <v>13</v>
      </c>
      <c r="B14" s="84">
        <v>0.1652892561983471</v>
      </c>
      <c r="C14" s="85">
        <v>0.12371134020618557</v>
      </c>
      <c r="D14" s="85">
        <v>0.18085106382978725</v>
      </c>
      <c r="E14" s="85">
        <v>0.18072289156626506</v>
      </c>
      <c r="F14" s="86">
        <v>0.2608695652173913</v>
      </c>
      <c r="G14" s="7"/>
      <c r="H14" s="124" t="s">
        <v>13</v>
      </c>
      <c r="I14" s="61">
        <f t="shared" si="0"/>
        <v>22.644628099173556</v>
      </c>
      <c r="J14" s="61">
        <f t="shared" si="1"/>
        <v>13.608247422680414</v>
      </c>
      <c r="K14" s="61">
        <f t="shared" si="2"/>
        <v>19.71276595744681</v>
      </c>
      <c r="L14" s="61">
        <f t="shared" si="3"/>
        <v>16.80722891566265</v>
      </c>
      <c r="M14" s="67">
        <f t="shared" si="4"/>
        <v>20.608695652173914</v>
      </c>
      <c r="O14" s="67">
        <f t="shared" si="5"/>
        <v>93.38156604713734</v>
      </c>
    </row>
    <row r="15" spans="1:15" ht="13.5">
      <c r="A15" s="7" t="s">
        <v>16</v>
      </c>
      <c r="B15" s="84">
        <v>0.15702479338842976</v>
      </c>
      <c r="C15" s="85">
        <v>0.13402061855670103</v>
      </c>
      <c r="D15" s="85">
        <v>0.10638297872340426</v>
      </c>
      <c r="E15" s="85">
        <v>0.25301204819277107</v>
      </c>
      <c r="F15" s="86">
        <v>0.13043478260869565</v>
      </c>
      <c r="G15" s="7"/>
      <c r="H15" s="126" t="s">
        <v>16</v>
      </c>
      <c r="I15" s="61">
        <f t="shared" si="0"/>
        <v>21.51239669421488</v>
      </c>
      <c r="J15" s="61">
        <f t="shared" si="1"/>
        <v>14.742268041237113</v>
      </c>
      <c r="K15" s="61">
        <f t="shared" si="2"/>
        <v>11.595744680851064</v>
      </c>
      <c r="L15" s="61">
        <f t="shared" si="3"/>
        <v>23.53012048192771</v>
      </c>
      <c r="M15" s="67">
        <f t="shared" si="4"/>
        <v>10.304347826086957</v>
      </c>
      <c r="O15" s="67">
        <f t="shared" si="5"/>
        <v>81.68487772431772</v>
      </c>
    </row>
    <row r="16" spans="1:15" ht="13.5">
      <c r="A16" s="7" t="s">
        <v>14</v>
      </c>
      <c r="B16" s="84">
        <v>0.09090909090909091</v>
      </c>
      <c r="C16" s="85">
        <v>0.15463917525773196</v>
      </c>
      <c r="D16" s="85">
        <v>0.20212765957446807</v>
      </c>
      <c r="E16" s="85">
        <v>0.03614457831325301</v>
      </c>
      <c r="F16" s="86">
        <v>0.11594202898550725</v>
      </c>
      <c r="G16" s="7"/>
      <c r="H16" s="124" t="s">
        <v>14</v>
      </c>
      <c r="I16" s="61">
        <f t="shared" si="0"/>
        <v>12.454545454545455</v>
      </c>
      <c r="J16" s="61">
        <f t="shared" si="1"/>
        <v>17.010309278350515</v>
      </c>
      <c r="K16" s="61">
        <f t="shared" si="2"/>
        <v>22.03191489361702</v>
      </c>
      <c r="L16" s="61">
        <f t="shared" si="3"/>
        <v>3.36144578313253</v>
      </c>
      <c r="M16" s="67">
        <f t="shared" si="4"/>
        <v>9.159420289855072</v>
      </c>
      <c r="O16" s="67">
        <f t="shared" si="5"/>
        <v>64.0176356995006</v>
      </c>
    </row>
    <row r="17" spans="1:15" ht="13.5">
      <c r="A17" s="7" t="s">
        <v>22</v>
      </c>
      <c r="B17" s="84">
        <v>0.05785123966942149</v>
      </c>
      <c r="C17" s="85">
        <v>0</v>
      </c>
      <c r="D17" s="85">
        <v>0.010638297872340425</v>
      </c>
      <c r="E17" s="85">
        <v>0.03614457831325301</v>
      </c>
      <c r="F17" s="86">
        <v>0.043478260869565216</v>
      </c>
      <c r="G17" s="7"/>
      <c r="H17" s="124" t="s">
        <v>22</v>
      </c>
      <c r="I17" s="61">
        <f t="shared" si="0"/>
        <v>7.925619834710744</v>
      </c>
      <c r="J17" s="61">
        <f t="shared" si="1"/>
        <v>0</v>
      </c>
      <c r="K17" s="61">
        <f t="shared" si="2"/>
        <v>1.1595744680851063</v>
      </c>
      <c r="L17" s="61">
        <f t="shared" si="3"/>
        <v>3.36144578313253</v>
      </c>
      <c r="M17" s="67">
        <f t="shared" si="4"/>
        <v>3.434782608695652</v>
      </c>
      <c r="O17" s="67">
        <f t="shared" si="5"/>
        <v>15.881422694624032</v>
      </c>
    </row>
    <row r="18" spans="1:15" ht="13.5">
      <c r="A18" s="7" t="s">
        <v>20</v>
      </c>
      <c r="B18" s="84">
        <v>0.049586776859504134</v>
      </c>
      <c r="C18" s="85">
        <v>0.061855670103092786</v>
      </c>
      <c r="D18" s="85">
        <v>0.05319148936170213</v>
      </c>
      <c r="E18" s="85">
        <v>0.060240963855421686</v>
      </c>
      <c r="F18" s="86">
        <v>0.043478260869565216</v>
      </c>
      <c r="G18" s="7"/>
      <c r="H18" s="124" t="s">
        <v>20</v>
      </c>
      <c r="I18" s="61">
        <f t="shared" si="0"/>
        <v>6.793388429752066</v>
      </c>
      <c r="J18" s="61">
        <f t="shared" si="1"/>
        <v>6.804123711340207</v>
      </c>
      <c r="K18" s="61">
        <f t="shared" si="2"/>
        <v>5.797872340425532</v>
      </c>
      <c r="L18" s="61">
        <f t="shared" si="3"/>
        <v>5.602409638554217</v>
      </c>
      <c r="M18" s="67">
        <f t="shared" si="4"/>
        <v>3.434782608695652</v>
      </c>
      <c r="O18" s="67">
        <f t="shared" si="5"/>
        <v>28.432576728767675</v>
      </c>
    </row>
    <row r="19" spans="1:15" ht="13.5">
      <c r="A19" s="7" t="s">
        <v>27</v>
      </c>
      <c r="B19" s="84">
        <v>0.03305785123966942</v>
      </c>
      <c r="C19" s="85">
        <v>0.010309278350515464</v>
      </c>
      <c r="D19" s="85">
        <v>0.031914893617021274</v>
      </c>
      <c r="E19" s="85">
        <v>0</v>
      </c>
      <c r="F19" s="86">
        <v>0.043478260869565216</v>
      </c>
      <c r="G19" s="7"/>
      <c r="H19" s="124" t="s">
        <v>27</v>
      </c>
      <c r="I19" s="61">
        <f t="shared" si="0"/>
        <v>4.528925619834711</v>
      </c>
      <c r="J19" s="61">
        <f t="shared" si="1"/>
        <v>1.134020618556701</v>
      </c>
      <c r="K19" s="61">
        <f t="shared" si="2"/>
        <v>3.478723404255319</v>
      </c>
      <c r="L19" s="61">
        <f t="shared" si="3"/>
        <v>0</v>
      </c>
      <c r="M19" s="67">
        <f t="shared" si="4"/>
        <v>3.434782608695652</v>
      </c>
      <c r="O19" s="67">
        <f t="shared" si="5"/>
        <v>12.576452251342383</v>
      </c>
    </row>
    <row r="20" spans="1:15" ht="13.5">
      <c r="A20" s="7" t="s">
        <v>19</v>
      </c>
      <c r="B20" s="84">
        <v>0.024793388429752067</v>
      </c>
      <c r="C20" s="85">
        <v>0.020618556701030927</v>
      </c>
      <c r="D20" s="85">
        <v>0.0425531914893617</v>
      </c>
      <c r="E20" s="85">
        <v>0.04819277108433735</v>
      </c>
      <c r="F20" s="86">
        <v>0.014492753623188406</v>
      </c>
      <c r="G20" s="7"/>
      <c r="H20" s="124" t="s">
        <v>19</v>
      </c>
      <c r="I20" s="61">
        <f t="shared" si="0"/>
        <v>3.396694214876033</v>
      </c>
      <c r="J20" s="61">
        <f t="shared" si="1"/>
        <v>2.268041237113402</v>
      </c>
      <c r="K20" s="61">
        <f t="shared" si="2"/>
        <v>4.638297872340425</v>
      </c>
      <c r="L20" s="61">
        <f t="shared" si="3"/>
        <v>4.481927710843374</v>
      </c>
      <c r="M20" s="67">
        <f t="shared" si="4"/>
        <v>1.144927536231884</v>
      </c>
      <c r="O20" s="67">
        <f t="shared" si="5"/>
        <v>15.929888571405119</v>
      </c>
    </row>
    <row r="21" spans="1:15" ht="13.5">
      <c r="A21" s="7" t="s">
        <v>17</v>
      </c>
      <c r="B21" s="84">
        <v>0.008264462809917356</v>
      </c>
      <c r="C21" s="85">
        <v>0.010309278350515464</v>
      </c>
      <c r="D21" s="85">
        <v>0.02127659574468085</v>
      </c>
      <c r="E21" s="85">
        <v>0.03614457831325301</v>
      </c>
      <c r="F21" s="86">
        <v>0.057971014492753624</v>
      </c>
      <c r="G21" s="7"/>
      <c r="H21" s="124" t="s">
        <v>17</v>
      </c>
      <c r="I21" s="61">
        <f t="shared" si="0"/>
        <v>1.1322314049586777</v>
      </c>
      <c r="J21" s="61">
        <f t="shared" si="1"/>
        <v>1.134020618556701</v>
      </c>
      <c r="K21" s="61">
        <f t="shared" si="2"/>
        <v>2.3191489361702127</v>
      </c>
      <c r="L21" s="61">
        <f t="shared" si="3"/>
        <v>3.36144578313253</v>
      </c>
      <c r="M21" s="67">
        <f t="shared" si="4"/>
        <v>4.579710144927536</v>
      </c>
      <c r="O21" s="67">
        <f t="shared" si="5"/>
        <v>12.526556887745658</v>
      </c>
    </row>
    <row r="22" spans="1:15" ht="13.5">
      <c r="A22" s="22"/>
      <c r="B22" s="87"/>
      <c r="C22" s="88"/>
      <c r="D22" s="88"/>
      <c r="E22" s="88"/>
      <c r="F22" s="89"/>
      <c r="G22" s="22"/>
      <c r="H22" s="123" t="s">
        <v>21</v>
      </c>
      <c r="I22" s="61"/>
      <c r="J22" s="61"/>
      <c r="K22" s="61"/>
      <c r="L22" s="61"/>
      <c r="M22" s="67"/>
      <c r="O22" s="64"/>
    </row>
    <row r="23" spans="1:13" ht="12.75">
      <c r="A23" s="99" t="s">
        <v>24</v>
      </c>
      <c r="B23" s="26" t="s">
        <v>24</v>
      </c>
      <c r="H23" s="99" t="s">
        <v>24</v>
      </c>
      <c r="I23" s="77"/>
      <c r="J23" s="77"/>
      <c r="K23" s="77"/>
      <c r="L23" s="77"/>
      <c r="M23" s="69"/>
    </row>
    <row r="24" spans="1:15" ht="12.75">
      <c r="A24" s="27" t="s">
        <v>25</v>
      </c>
      <c r="B24" s="28">
        <v>137</v>
      </c>
      <c r="C24" s="29">
        <v>110</v>
      </c>
      <c r="D24" s="29">
        <v>109</v>
      </c>
      <c r="E24" s="29">
        <v>93</v>
      </c>
      <c r="F24" s="30">
        <v>79</v>
      </c>
      <c r="H24" s="65" t="s">
        <v>25</v>
      </c>
      <c r="I24" s="68">
        <f>SUM(I12:I21)</f>
        <v>132.47107438016528</v>
      </c>
      <c r="J24" s="68">
        <f>SUM(J12:J21)</f>
        <v>105.46391752577323</v>
      </c>
      <c r="K24" s="68">
        <f>SUM(K12:K21)</f>
        <v>105.52127659574468</v>
      </c>
      <c r="L24" s="68">
        <f>SUM(L12:L21)</f>
        <v>86.27710843373494</v>
      </c>
      <c r="M24" s="68">
        <f>SUM(M12:M21)</f>
        <v>75.56521739130434</v>
      </c>
      <c r="O24" s="68">
        <f>SUM(O12:O22)</f>
        <v>505.2985943267225</v>
      </c>
    </row>
    <row r="25" spans="8:13" ht="12.75" hidden="1">
      <c r="H25" s="70" t="s">
        <v>30</v>
      </c>
      <c r="I25" s="71"/>
      <c r="J25" s="72">
        <f>(J24-I24)/I24</f>
        <v>-0.20387210552008475</v>
      </c>
      <c r="K25" s="72">
        <f>(K24-J24)/J24</f>
        <v>0.0005438738794947283</v>
      </c>
      <c r="L25" s="72">
        <f>(L24-K24)/K24</f>
        <v>-0.18237239713972334</v>
      </c>
      <c r="M25" s="73">
        <f>(M24-L24)/L24</f>
        <v>-0.1241568156014159</v>
      </c>
    </row>
    <row r="26" spans="8:13" ht="12.75">
      <c r="H26" s="74" t="s">
        <v>31</v>
      </c>
      <c r="I26" s="75"/>
      <c r="J26" s="76">
        <f>(J24-$I24)/$I24</f>
        <v>-0.20387210552008475</v>
      </c>
      <c r="K26" s="76">
        <f>(K24-$I24)/$I24</f>
        <v>-0.20343911235353998</v>
      </c>
      <c r="L26" s="76">
        <f>(L24-$I24)/$I24</f>
        <v>-0.34870983090137075</v>
      </c>
      <c r="M26" s="107">
        <f>(M24-$I24)/$I24</f>
        <v>-0.42957194432916423</v>
      </c>
    </row>
    <row r="27" spans="1:13" ht="12.75" hidden="1">
      <c r="A27" s="42" t="s">
        <v>18</v>
      </c>
      <c r="B27" s="49">
        <v>0.03305785123966942</v>
      </c>
      <c r="C27" s="50">
        <v>0.041237113402061855</v>
      </c>
      <c r="D27" s="50">
        <v>0.031914893617021274</v>
      </c>
      <c r="E27" s="50">
        <v>0.07228915662650602</v>
      </c>
      <c r="F27" s="51">
        <v>0.043478260869565216</v>
      </c>
      <c r="G27" s="7"/>
      <c r="H27" s="111" t="s">
        <v>18</v>
      </c>
      <c r="I27" s="112">
        <f>B27*B$24</f>
        <v>4.528925619834711</v>
      </c>
      <c r="J27" s="112">
        <f>C27*C$24</f>
        <v>4.536082474226804</v>
      </c>
      <c r="K27" s="112">
        <f>D27*D$24</f>
        <v>3.478723404255319</v>
      </c>
      <c r="L27" s="112">
        <f>E27*E$24</f>
        <v>6.72289156626506</v>
      </c>
      <c r="M27" s="113">
        <f>F27*F$24</f>
        <v>3.434782608695652</v>
      </c>
    </row>
    <row r="29" spans="1:13" ht="13.5">
      <c r="A29" s="226" t="s">
        <v>37</v>
      </c>
      <c r="B29" s="227"/>
      <c r="C29" s="227"/>
      <c r="D29" s="227"/>
      <c r="E29" s="227"/>
      <c r="F29" s="228"/>
      <c r="H29" s="226" t="s">
        <v>38</v>
      </c>
      <c r="I29" s="229"/>
      <c r="J29" s="229"/>
      <c r="K29" s="229"/>
      <c r="L29" s="229"/>
      <c r="M29" s="230"/>
    </row>
    <row r="30" spans="1:13" s="110" customFormat="1" ht="14.25" customHeight="1">
      <c r="A30" s="231" t="s">
        <v>33</v>
      </c>
      <c r="B30" s="232"/>
      <c r="C30" s="232"/>
      <c r="D30" s="232"/>
      <c r="E30" s="232"/>
      <c r="F30" s="233"/>
      <c r="H30" s="231" t="s">
        <v>33</v>
      </c>
      <c r="I30" s="232"/>
      <c r="J30" s="232"/>
      <c r="K30" s="232"/>
      <c r="L30" s="232"/>
      <c r="M30" s="233"/>
    </row>
    <row r="31" ht="12.75" hidden="1"/>
    <row r="32" spans="1:13" ht="15" hidden="1">
      <c r="A32" s="103" t="s">
        <v>1</v>
      </c>
      <c r="B32" s="100" t="s">
        <v>5</v>
      </c>
      <c r="C32" s="101"/>
      <c r="D32" s="101"/>
      <c r="E32" s="101"/>
      <c r="F32" s="102"/>
      <c r="H32" s="65" t="s">
        <v>1</v>
      </c>
      <c r="I32" s="77" t="s">
        <v>5</v>
      </c>
      <c r="J32" s="97"/>
      <c r="K32" s="97"/>
      <c r="L32" s="97"/>
      <c r="M32" s="98"/>
    </row>
    <row r="33" spans="1:15" ht="13.5">
      <c r="A33" s="63" t="s">
        <v>32</v>
      </c>
      <c r="B33" s="93" t="s">
        <v>7</v>
      </c>
      <c r="C33" s="80" t="s">
        <v>8</v>
      </c>
      <c r="D33" s="80" t="s">
        <v>9</v>
      </c>
      <c r="E33" s="80" t="s">
        <v>10</v>
      </c>
      <c r="F33" s="94" t="s">
        <v>11</v>
      </c>
      <c r="H33" s="127" t="s">
        <v>32</v>
      </c>
      <c r="I33" s="92" t="s">
        <v>7</v>
      </c>
      <c r="J33" s="91" t="s">
        <v>8</v>
      </c>
      <c r="K33" s="91" t="s">
        <v>9</v>
      </c>
      <c r="L33" s="91" t="s">
        <v>10</v>
      </c>
      <c r="M33" s="118" t="s">
        <v>11</v>
      </c>
      <c r="N33" s="90"/>
      <c r="O33" s="119" t="s">
        <v>41</v>
      </c>
    </row>
    <row r="34" spans="1:15" ht="13.5">
      <c r="A34" s="14" t="s">
        <v>12</v>
      </c>
      <c r="B34" s="15">
        <v>0.1826086956521739</v>
      </c>
      <c r="C34" s="16">
        <v>0.2</v>
      </c>
      <c r="D34" s="16">
        <v>0.3007518796992481</v>
      </c>
      <c r="E34" s="16">
        <v>0.19047619047619047</v>
      </c>
      <c r="F34" s="17">
        <v>0.20833333333333334</v>
      </c>
      <c r="H34" s="122" t="s">
        <v>12</v>
      </c>
      <c r="I34" s="60">
        <f aca="true" t="shared" si="6" ref="I34:I43">B34*B$46</f>
        <v>24.83478260869565</v>
      </c>
      <c r="J34" s="60">
        <f aca="true" t="shared" si="7" ref="J34:J43">C34*C$46</f>
        <v>29.200000000000003</v>
      </c>
      <c r="K34" s="60">
        <f aca="true" t="shared" si="8" ref="K34:K43">D34*D$46</f>
        <v>44.21052631578947</v>
      </c>
      <c r="L34" s="60">
        <f aca="true" t="shared" si="9" ref="L34:L43">E34*E$46</f>
        <v>13.714285714285714</v>
      </c>
      <c r="M34" s="66">
        <f aca="true" t="shared" si="10" ref="M34:M43">F34*F$46</f>
        <v>17.916666666666668</v>
      </c>
      <c r="O34" s="66">
        <f>SUM(I34:N34)</f>
        <v>129.8762613054375</v>
      </c>
    </row>
    <row r="35" spans="1:15" ht="13.5">
      <c r="A35" s="18" t="s">
        <v>13</v>
      </c>
      <c r="B35" s="19">
        <v>0.17391304347826086</v>
      </c>
      <c r="C35" s="108">
        <v>0.2</v>
      </c>
      <c r="D35" s="108">
        <v>0.17293233082706766</v>
      </c>
      <c r="E35" s="108">
        <v>0.25396825396825395</v>
      </c>
      <c r="F35" s="21">
        <v>0.20833333333333334</v>
      </c>
      <c r="H35" s="123" t="s">
        <v>13</v>
      </c>
      <c r="I35" s="61">
        <f t="shared" si="6"/>
        <v>23.652173913043477</v>
      </c>
      <c r="J35" s="61">
        <f t="shared" si="7"/>
        <v>29.200000000000003</v>
      </c>
      <c r="K35" s="61">
        <f t="shared" si="8"/>
        <v>25.421052631578945</v>
      </c>
      <c r="L35" s="61">
        <f t="shared" si="9"/>
        <v>18.285714285714285</v>
      </c>
      <c r="M35" s="67">
        <f t="shared" si="10"/>
        <v>17.916666666666668</v>
      </c>
      <c r="O35" s="67">
        <f aca="true" t="shared" si="11" ref="O35:O43">SUM(I35:N35)</f>
        <v>114.47560749700337</v>
      </c>
    </row>
    <row r="36" spans="1:15" ht="13.5">
      <c r="A36" s="18" t="s">
        <v>14</v>
      </c>
      <c r="B36" s="19">
        <v>0.14782608695652175</v>
      </c>
      <c r="C36" s="20">
        <v>0.125</v>
      </c>
      <c r="D36" s="20">
        <v>0.18796992481203006</v>
      </c>
      <c r="E36" s="20">
        <v>0.09523809523809523</v>
      </c>
      <c r="F36" s="21">
        <v>0.06944444444444445</v>
      </c>
      <c r="H36" s="123" t="s">
        <v>14</v>
      </c>
      <c r="I36" s="61">
        <f t="shared" si="6"/>
        <v>20.104347826086958</v>
      </c>
      <c r="J36" s="61">
        <f t="shared" si="7"/>
        <v>18.25</v>
      </c>
      <c r="K36" s="61">
        <f t="shared" si="8"/>
        <v>27.63157894736842</v>
      </c>
      <c r="L36" s="61">
        <f t="shared" si="9"/>
        <v>6.857142857142857</v>
      </c>
      <c r="M36" s="67">
        <f t="shared" si="10"/>
        <v>5.972222222222222</v>
      </c>
      <c r="O36" s="67">
        <f t="shared" si="11"/>
        <v>78.81529185282047</v>
      </c>
    </row>
    <row r="37" spans="1:15" ht="13.5">
      <c r="A37" s="18" t="s">
        <v>16</v>
      </c>
      <c r="B37" s="19">
        <v>0.09565217391304348</v>
      </c>
      <c r="C37" s="20">
        <v>0.10833333333333334</v>
      </c>
      <c r="D37" s="20">
        <v>0.05263157894736842</v>
      </c>
      <c r="E37" s="20">
        <v>0.07936507936507936</v>
      </c>
      <c r="F37" s="21">
        <v>0.08333333333333333</v>
      </c>
      <c r="H37" s="123" t="s">
        <v>16</v>
      </c>
      <c r="I37" s="61">
        <f t="shared" si="6"/>
        <v>13.008695652173913</v>
      </c>
      <c r="J37" s="61">
        <f t="shared" si="7"/>
        <v>15.816666666666666</v>
      </c>
      <c r="K37" s="61">
        <f t="shared" si="8"/>
        <v>7.7368421052631575</v>
      </c>
      <c r="L37" s="61">
        <f t="shared" si="9"/>
        <v>5.7142857142857135</v>
      </c>
      <c r="M37" s="67">
        <f t="shared" si="10"/>
        <v>7.166666666666666</v>
      </c>
      <c r="O37" s="67">
        <f t="shared" si="11"/>
        <v>49.44315680505612</v>
      </c>
    </row>
    <row r="38" spans="1:15" ht="13.5">
      <c r="A38" s="18" t="s">
        <v>21</v>
      </c>
      <c r="B38" s="19">
        <v>0.0782608695652174</v>
      </c>
      <c r="C38" s="20">
        <v>0.03333333333333333</v>
      </c>
      <c r="D38" s="20">
        <v>0.022556390977443608</v>
      </c>
      <c r="E38" s="20">
        <v>0.015873015873015872</v>
      </c>
      <c r="F38" s="21">
        <v>0</v>
      </c>
      <c r="H38" s="123" t="s">
        <v>21</v>
      </c>
      <c r="I38" s="61">
        <f t="shared" si="6"/>
        <v>10.643478260869566</v>
      </c>
      <c r="J38" s="61">
        <f t="shared" si="7"/>
        <v>4.866666666666666</v>
      </c>
      <c r="K38" s="61">
        <f t="shared" si="8"/>
        <v>3.31578947368421</v>
      </c>
      <c r="L38" s="61">
        <f t="shared" si="9"/>
        <v>1.1428571428571428</v>
      </c>
      <c r="M38" s="67">
        <f t="shared" si="10"/>
        <v>0</v>
      </c>
      <c r="O38" s="67">
        <f t="shared" si="11"/>
        <v>19.968791544077583</v>
      </c>
    </row>
    <row r="39" spans="1:15" ht="13.5">
      <c r="A39" s="18" t="s">
        <v>15</v>
      </c>
      <c r="B39" s="19">
        <v>0.06956521739130435</v>
      </c>
      <c r="C39" s="20">
        <v>0.1</v>
      </c>
      <c r="D39" s="20">
        <v>0.12781954887218044</v>
      </c>
      <c r="E39" s="20">
        <v>0.19047619047619047</v>
      </c>
      <c r="F39" s="21">
        <v>0.1388888888888889</v>
      </c>
      <c r="H39" s="123" t="s">
        <v>15</v>
      </c>
      <c r="I39" s="61">
        <f t="shared" si="6"/>
        <v>9.460869565217392</v>
      </c>
      <c r="J39" s="61">
        <f t="shared" si="7"/>
        <v>14.600000000000001</v>
      </c>
      <c r="K39" s="61">
        <f t="shared" si="8"/>
        <v>18.789473684210524</v>
      </c>
      <c r="L39" s="61">
        <f t="shared" si="9"/>
        <v>13.714285714285714</v>
      </c>
      <c r="M39" s="67">
        <f t="shared" si="10"/>
        <v>11.944444444444445</v>
      </c>
      <c r="O39" s="67">
        <f t="shared" si="11"/>
        <v>68.50907340815809</v>
      </c>
    </row>
    <row r="40" spans="1:15" ht="13.5">
      <c r="A40" s="18" t="s">
        <v>19</v>
      </c>
      <c r="B40" s="19">
        <v>0.06086956521739131</v>
      </c>
      <c r="C40" s="20">
        <v>0.06666666666666667</v>
      </c>
      <c r="D40" s="20">
        <v>0.015037593984962405</v>
      </c>
      <c r="E40" s="20">
        <v>0.015873015873015872</v>
      </c>
      <c r="F40" s="21">
        <v>0.05555555555555555</v>
      </c>
      <c r="H40" s="123" t="s">
        <v>19</v>
      </c>
      <c r="I40" s="61">
        <f t="shared" si="6"/>
        <v>8.278260869565218</v>
      </c>
      <c r="J40" s="61">
        <f t="shared" si="7"/>
        <v>9.733333333333333</v>
      </c>
      <c r="K40" s="61">
        <f t="shared" si="8"/>
        <v>2.2105263157894735</v>
      </c>
      <c r="L40" s="61">
        <f t="shared" si="9"/>
        <v>1.1428571428571428</v>
      </c>
      <c r="M40" s="67">
        <f t="shared" si="10"/>
        <v>4.777777777777778</v>
      </c>
      <c r="O40" s="67">
        <f t="shared" si="11"/>
        <v>26.142755439322944</v>
      </c>
    </row>
    <row r="41" spans="1:15" ht="13.5">
      <c r="A41" s="18" t="s">
        <v>20</v>
      </c>
      <c r="B41" s="19">
        <v>0.043478260869565216</v>
      </c>
      <c r="C41" s="20">
        <v>0.05</v>
      </c>
      <c r="D41" s="20">
        <v>0.03007518796992481</v>
      </c>
      <c r="E41" s="20">
        <v>0.031746031746031744</v>
      </c>
      <c r="F41" s="21">
        <v>0.027777777777777776</v>
      </c>
      <c r="H41" s="123" t="s">
        <v>20</v>
      </c>
      <c r="I41" s="61">
        <f t="shared" si="6"/>
        <v>5.913043478260869</v>
      </c>
      <c r="J41" s="61">
        <f t="shared" si="7"/>
        <v>7.300000000000001</v>
      </c>
      <c r="K41" s="61">
        <f t="shared" si="8"/>
        <v>4.421052631578947</v>
      </c>
      <c r="L41" s="61">
        <f t="shared" si="9"/>
        <v>2.2857142857142856</v>
      </c>
      <c r="M41" s="67">
        <f t="shared" si="10"/>
        <v>2.388888888888889</v>
      </c>
      <c r="O41" s="67">
        <f t="shared" si="11"/>
        <v>22.30869928444299</v>
      </c>
    </row>
    <row r="42" spans="1:15" ht="13.5">
      <c r="A42" s="7" t="s">
        <v>17</v>
      </c>
      <c r="B42" s="19">
        <v>0.02608695652173913</v>
      </c>
      <c r="C42" s="20">
        <v>0.041666666666666664</v>
      </c>
      <c r="D42" s="20">
        <v>0.022556390977443608</v>
      </c>
      <c r="E42" s="20">
        <v>0.031746031746031744</v>
      </c>
      <c r="F42" s="21">
        <v>0.16666666666666666</v>
      </c>
      <c r="H42" s="124" t="s">
        <v>17</v>
      </c>
      <c r="I42" s="61">
        <f t="shared" si="6"/>
        <v>3.5478260869565217</v>
      </c>
      <c r="J42" s="61">
        <f t="shared" si="7"/>
        <v>6.083333333333333</v>
      </c>
      <c r="K42" s="61">
        <f t="shared" si="8"/>
        <v>3.31578947368421</v>
      </c>
      <c r="L42" s="61">
        <f t="shared" si="9"/>
        <v>2.2857142857142856</v>
      </c>
      <c r="M42" s="67">
        <f t="shared" si="10"/>
        <v>14.333333333333332</v>
      </c>
      <c r="O42" s="67">
        <f t="shared" si="11"/>
        <v>29.565996513021684</v>
      </c>
    </row>
    <row r="43" spans="1:15" ht="13.5">
      <c r="A43" s="7" t="s">
        <v>22</v>
      </c>
      <c r="B43" s="19">
        <v>0.02608695652173913</v>
      </c>
      <c r="C43" s="20">
        <v>0.03333333333333333</v>
      </c>
      <c r="D43" s="20">
        <v>0.03007518796992481</v>
      </c>
      <c r="E43" s="20">
        <v>0.06349206349206349</v>
      </c>
      <c r="F43" s="21">
        <v>0.027777777777777776</v>
      </c>
      <c r="H43" s="124" t="s">
        <v>22</v>
      </c>
      <c r="I43" s="61">
        <f t="shared" si="6"/>
        <v>3.5478260869565217</v>
      </c>
      <c r="J43" s="61">
        <f t="shared" si="7"/>
        <v>4.866666666666666</v>
      </c>
      <c r="K43" s="61">
        <f t="shared" si="8"/>
        <v>4.421052631578947</v>
      </c>
      <c r="L43" s="61">
        <f t="shared" si="9"/>
        <v>4.571428571428571</v>
      </c>
      <c r="M43" s="67">
        <f t="shared" si="10"/>
        <v>2.388888888888889</v>
      </c>
      <c r="O43" s="67">
        <f t="shared" si="11"/>
        <v>19.795862845519597</v>
      </c>
    </row>
    <row r="44" spans="1:15" ht="13.5">
      <c r="A44" s="55"/>
      <c r="B44" s="23"/>
      <c r="C44" s="24"/>
      <c r="D44" s="24"/>
      <c r="E44" s="24"/>
      <c r="F44" s="25"/>
      <c r="H44" s="124" t="s">
        <v>27</v>
      </c>
      <c r="I44" s="61"/>
      <c r="J44" s="61"/>
      <c r="K44" s="61"/>
      <c r="L44" s="61"/>
      <c r="M44" s="67"/>
      <c r="O44" s="64"/>
    </row>
    <row r="45" spans="1:13" ht="12.75">
      <c r="A45" s="99" t="s">
        <v>1</v>
      </c>
      <c r="B45" s="26"/>
      <c r="H45" s="99" t="s">
        <v>1</v>
      </c>
      <c r="I45" s="77"/>
      <c r="J45" s="77"/>
      <c r="K45" s="77"/>
      <c r="L45" s="77"/>
      <c r="M45" s="69"/>
    </row>
    <row r="46" spans="1:15" ht="12.75">
      <c r="A46" s="27" t="s">
        <v>25</v>
      </c>
      <c r="B46" s="28">
        <v>136</v>
      </c>
      <c r="C46" s="29">
        <v>146</v>
      </c>
      <c r="D46" s="29">
        <v>147</v>
      </c>
      <c r="E46" s="29">
        <v>72</v>
      </c>
      <c r="F46" s="30">
        <v>86</v>
      </c>
      <c r="H46" s="7" t="s">
        <v>25</v>
      </c>
      <c r="I46" s="62">
        <f>SUM(I34:I43)</f>
        <v>122.99130434782609</v>
      </c>
      <c r="J46" s="62">
        <f>SUM(J34:J43)</f>
        <v>139.91666666666669</v>
      </c>
      <c r="K46" s="62">
        <f>SUM(K34:K43)</f>
        <v>141.47368421052633</v>
      </c>
      <c r="L46" s="62">
        <f>SUM(L34:L43)</f>
        <v>69.71428571428572</v>
      </c>
      <c r="M46" s="68">
        <f>SUM(M34:M43)</f>
        <v>84.80555555555554</v>
      </c>
      <c r="O46" s="117">
        <f>SUM(O34:O44)</f>
        <v>558.9014964948605</v>
      </c>
    </row>
    <row r="47" spans="8:13" ht="12.75" hidden="1">
      <c r="H47" s="70" t="s">
        <v>30</v>
      </c>
      <c r="I47" s="71"/>
      <c r="J47" s="72">
        <f>(J46-I46)/I46</f>
        <v>0.13761430052790363</v>
      </c>
      <c r="K47" s="72">
        <f>(K46-J46)/J46</f>
        <v>0.011128177800068922</v>
      </c>
      <c r="L47" s="72">
        <f>(L46-K46)/K46</f>
        <v>-0.5072278911564626</v>
      </c>
      <c r="M47" s="73">
        <f>(M46-L46)/L46</f>
        <v>0.21647313296903428</v>
      </c>
    </row>
    <row r="48" spans="8:13" ht="13.5">
      <c r="H48" s="74" t="s">
        <v>31</v>
      </c>
      <c r="I48" s="75"/>
      <c r="J48" s="76">
        <f>(J46-$I46)/$I46</f>
        <v>0.13761430052790363</v>
      </c>
      <c r="K48" s="76">
        <f>(K46-$I46)/$I46</f>
        <v>0.15027387473207918</v>
      </c>
      <c r="L48" s="76">
        <f>(L46-$I46)/$I46</f>
        <v>-0.4331771170006464</v>
      </c>
      <c r="M48" s="120">
        <f>(M46-$I46)/$I46</f>
        <v>-0.31047519167923593</v>
      </c>
    </row>
    <row r="49" spans="1:13" ht="12.75" hidden="1">
      <c r="A49" s="78" t="s">
        <v>18</v>
      </c>
      <c r="B49" s="49">
        <v>0.09565217391304348</v>
      </c>
      <c r="C49" s="50">
        <v>0.041666666666666664</v>
      </c>
      <c r="D49" s="50">
        <v>0.03759398496240601</v>
      </c>
      <c r="E49" s="50">
        <v>0.031746031746031744</v>
      </c>
      <c r="F49" s="51">
        <v>0.013888888888888888</v>
      </c>
      <c r="H49" s="114" t="s">
        <v>18</v>
      </c>
      <c r="I49" s="112">
        <f>B49*B$46</f>
        <v>13.008695652173913</v>
      </c>
      <c r="J49" s="112">
        <f>C49*C$46</f>
        <v>6.083333333333333</v>
      </c>
      <c r="K49" s="112">
        <f>D49*D$46</f>
        <v>5.526315789473684</v>
      </c>
      <c r="L49" s="112">
        <f>E49*E$46</f>
        <v>2.2857142857142856</v>
      </c>
      <c r="M49" s="113">
        <f>F49*F$46</f>
        <v>1.1944444444444444</v>
      </c>
    </row>
    <row r="51" spans="8:13" ht="15">
      <c r="H51" s="234" t="s">
        <v>42</v>
      </c>
      <c r="I51" s="234"/>
      <c r="J51" s="234"/>
      <c r="K51" s="234"/>
      <c r="L51" s="234"/>
      <c r="M51" s="234"/>
    </row>
    <row r="52" spans="9:15" ht="12.75">
      <c r="I52" s="95" t="s">
        <v>7</v>
      </c>
      <c r="J52" s="96" t="s">
        <v>8</v>
      </c>
      <c r="K52" s="96" t="s">
        <v>9</v>
      </c>
      <c r="L52" s="96" t="s">
        <v>10</v>
      </c>
      <c r="M52" s="121" t="s">
        <v>11</v>
      </c>
      <c r="N52" s="90"/>
      <c r="O52" s="119" t="s">
        <v>41</v>
      </c>
    </row>
    <row r="53" spans="1:15" ht="12.75">
      <c r="A53" s="79" t="s">
        <v>26</v>
      </c>
      <c r="B53" s="32">
        <f>B24+B46</f>
        <v>273</v>
      </c>
      <c r="C53" s="33">
        <f>C24+C46</f>
        <v>256</v>
      </c>
      <c r="D53" s="33">
        <f>D24+D46</f>
        <v>256</v>
      </c>
      <c r="E53" s="33">
        <f>E24+E46</f>
        <v>165</v>
      </c>
      <c r="F53" s="34">
        <f>F24+F46</f>
        <v>165</v>
      </c>
      <c r="H53" s="31" t="s">
        <v>26</v>
      </c>
      <c r="I53" s="115">
        <f>I24+I46</f>
        <v>255.46237872799136</v>
      </c>
      <c r="J53" s="115">
        <f>J24+J46</f>
        <v>245.38058419243993</v>
      </c>
      <c r="K53" s="115">
        <f>K24+K46</f>
        <v>246.99496080627102</v>
      </c>
      <c r="L53" s="115">
        <f>L24+L46</f>
        <v>155.99139414802067</v>
      </c>
      <c r="M53" s="115">
        <v>161</v>
      </c>
      <c r="O53" s="116">
        <f>O24+O46</f>
        <v>1064.200090821583</v>
      </c>
    </row>
    <row r="54" spans="8:13" ht="12.75" hidden="1">
      <c r="H54" s="70" t="s">
        <v>30</v>
      </c>
      <c r="I54" s="71"/>
      <c r="J54" s="72">
        <f>(J53-I53)/I53</f>
        <v>-0.03946488945163323</v>
      </c>
      <c r="K54" s="72">
        <f>(K53-J53)/J53</f>
        <v>0.006579072338359997</v>
      </c>
      <c r="L54" s="72">
        <f>(L53-K53)/K53</f>
        <v>-0.3684430093682293</v>
      </c>
      <c r="M54" s="73">
        <f>(M53-L53)/L53</f>
        <v>0.032108219042049496</v>
      </c>
    </row>
    <row r="55" spans="8:13" ht="13.5">
      <c r="H55" s="74" t="s">
        <v>31</v>
      </c>
      <c r="I55" s="75"/>
      <c r="J55" s="76">
        <f>(J53-$I53)/$I53</f>
        <v>-0.03946488945163323</v>
      </c>
      <c r="K55" s="76">
        <f>(K53-$I53)/$I53</f>
        <v>-0.0331454594758009</v>
      </c>
      <c r="L55" s="76">
        <f>(L53-$I53)/$I53</f>
        <v>-0.38937625600787346</v>
      </c>
      <c r="M55" s="120">
        <f>(M53-$I53)/$I53</f>
        <v>-0.3697702150834979</v>
      </c>
    </row>
  </sheetData>
  <mergeCells count="13">
    <mergeCell ref="H51:M51"/>
    <mergeCell ref="H1:O1"/>
    <mergeCell ref="H2:O2"/>
    <mergeCell ref="H3:O3"/>
    <mergeCell ref="H5:O5"/>
    <mergeCell ref="H29:M29"/>
    <mergeCell ref="A29:F29"/>
    <mergeCell ref="A7:F7"/>
    <mergeCell ref="H7:M7"/>
    <mergeCell ref="A30:F30"/>
    <mergeCell ref="H30:M30"/>
    <mergeCell ref="A8:F8"/>
    <mergeCell ref="H8:M8"/>
  </mergeCells>
  <printOptions horizontalCentered="1" verticalCentered="1"/>
  <pageMargins left="0.63" right="0.54" top="0.56" bottom="0.47" header="0.17" footer="0.31"/>
  <pageSetup horizontalDpi="600" verticalDpi="600" orientation="portrait" scale="110" r:id="rId1"/>
  <headerFooter alignWithMargins="0">
    <oddHeader>&amp;R&amp;12AGENDA ITEM 6 ATTACHMENT 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zoomScale="75" zoomScaleNormal="75" workbookViewId="0" topLeftCell="A4">
      <selection activeCell="V7" sqref="V7"/>
    </sheetView>
  </sheetViews>
  <sheetFormatPr defaultColWidth="9.140625" defaultRowHeight="12.75"/>
  <cols>
    <col min="1" max="1" width="13.00390625" style="189" customWidth="1"/>
    <col min="2" max="2" width="15.421875" style="0" customWidth="1"/>
    <col min="3" max="3" width="3.7109375" style="59" customWidth="1"/>
    <col min="4" max="12" width="3.421875" style="0" customWidth="1"/>
    <col min="13" max="13" width="3.421875" style="132" customWidth="1"/>
    <col min="14" max="18" width="3.421875" style="0" customWidth="1"/>
    <col min="19" max="19" width="3.57421875" style="0" customWidth="1"/>
    <col min="20" max="20" width="3.7109375" style="133" customWidth="1"/>
    <col min="21" max="21" width="14.140625" style="190" customWidth="1"/>
    <col min="22" max="37" width="29.140625" style="0" bestFit="1" customWidth="1"/>
    <col min="38" max="38" width="10.57421875" style="0" bestFit="1" customWidth="1"/>
  </cols>
  <sheetData>
    <row r="1" spans="1:21" ht="12.75" hidden="1">
      <c r="A1" s="131" t="s">
        <v>43</v>
      </c>
      <c r="B1" s="26" t="s">
        <v>44</v>
      </c>
      <c r="U1" s="134" t="s">
        <v>43</v>
      </c>
    </row>
    <row r="2" spans="1:21" ht="12.75" hidden="1">
      <c r="A2" s="131" t="s">
        <v>45</v>
      </c>
      <c r="B2" s="26" t="s">
        <v>5</v>
      </c>
      <c r="U2" s="134" t="s">
        <v>45</v>
      </c>
    </row>
    <row r="3" spans="1:21" ht="12.75" hidden="1">
      <c r="A3" s="131" t="s">
        <v>46</v>
      </c>
      <c r="B3" s="26" t="s">
        <v>10</v>
      </c>
      <c r="M3"/>
      <c r="N3" s="2"/>
      <c r="U3" s="134" t="s">
        <v>46</v>
      </c>
    </row>
    <row r="4" spans="1:21" ht="21">
      <c r="A4" s="239" t="s">
        <v>47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</row>
    <row r="5" spans="1:21" ht="15">
      <c r="A5" s="240" t="s">
        <v>48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1:21" ht="17.25">
      <c r="A6" s="241" t="s">
        <v>49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</row>
    <row r="7" spans="1:21" ht="21.75" customHeight="1" thickBot="1">
      <c r="A7" s="136" t="s">
        <v>2</v>
      </c>
      <c r="B7" s="137"/>
      <c r="D7" s="231" t="s">
        <v>50</v>
      </c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  <c r="S7" s="137"/>
      <c r="U7" s="138" t="s">
        <v>2</v>
      </c>
    </row>
    <row r="8" spans="1:21" ht="144.75" customHeight="1" thickBot="1">
      <c r="A8" s="139" t="s">
        <v>51</v>
      </c>
      <c r="B8" s="140" t="s">
        <v>52</v>
      </c>
      <c r="C8" s="141" t="s">
        <v>53</v>
      </c>
      <c r="D8" s="142" t="s">
        <v>16</v>
      </c>
      <c r="E8" s="143" t="s">
        <v>13</v>
      </c>
      <c r="F8" s="143" t="s">
        <v>15</v>
      </c>
      <c r="G8" s="143" t="s">
        <v>12</v>
      </c>
      <c r="H8" s="143" t="s">
        <v>14</v>
      </c>
      <c r="I8" s="143" t="s">
        <v>20</v>
      </c>
      <c r="J8" s="143" t="s">
        <v>22</v>
      </c>
      <c r="K8" s="143" t="s">
        <v>54</v>
      </c>
      <c r="L8" s="143" t="s">
        <v>19</v>
      </c>
      <c r="M8" s="143" t="s">
        <v>55</v>
      </c>
      <c r="N8" s="143" t="s">
        <v>17</v>
      </c>
      <c r="O8" s="143" t="s">
        <v>56</v>
      </c>
      <c r="P8" s="143" t="s">
        <v>21</v>
      </c>
      <c r="Q8" s="143" t="s">
        <v>57</v>
      </c>
      <c r="R8" s="143" t="s">
        <v>58</v>
      </c>
      <c r="S8" s="144" t="s">
        <v>59</v>
      </c>
      <c r="T8" s="128" t="s">
        <v>60</v>
      </c>
      <c r="U8" s="129" t="s">
        <v>51</v>
      </c>
    </row>
    <row r="9" spans="1:21" ht="15.75" customHeight="1">
      <c r="A9" s="130" t="s">
        <v>61</v>
      </c>
      <c r="B9" s="3" t="s">
        <v>62</v>
      </c>
      <c r="C9" s="145" t="s">
        <v>63</v>
      </c>
      <c r="D9" s="146">
        <v>1</v>
      </c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8">
        <v>1</v>
      </c>
      <c r="T9" s="149"/>
      <c r="U9" s="138" t="s">
        <v>61</v>
      </c>
    </row>
    <row r="10" spans="1:21" ht="15.75" customHeight="1">
      <c r="A10" s="150"/>
      <c r="B10" s="6"/>
      <c r="C10" s="151" t="s">
        <v>64</v>
      </c>
      <c r="D10" s="152">
        <v>1</v>
      </c>
      <c r="E10" s="153"/>
      <c r="F10" s="153"/>
      <c r="G10" s="153"/>
      <c r="H10" s="153"/>
      <c r="I10" s="153"/>
      <c r="J10" s="153"/>
      <c r="K10" s="153"/>
      <c r="L10" s="153"/>
      <c r="M10" s="154"/>
      <c r="N10" s="153"/>
      <c r="O10" s="154"/>
      <c r="P10" s="153"/>
      <c r="Q10" s="154"/>
      <c r="R10" s="154"/>
      <c r="S10" s="148">
        <v>1</v>
      </c>
      <c r="T10" s="149"/>
      <c r="U10" s="155"/>
    </row>
    <row r="11" spans="1:21" ht="15.75" customHeight="1">
      <c r="A11" s="150"/>
      <c r="B11" s="6"/>
      <c r="C11" s="151">
        <v>485</v>
      </c>
      <c r="D11" s="152"/>
      <c r="E11" s="153">
        <v>1</v>
      </c>
      <c r="F11" s="153"/>
      <c r="G11" s="153"/>
      <c r="H11" s="153"/>
      <c r="I11" s="153"/>
      <c r="J11" s="153"/>
      <c r="K11" s="153"/>
      <c r="L11" s="153"/>
      <c r="M11" s="154"/>
      <c r="N11" s="153"/>
      <c r="O11" s="154"/>
      <c r="P11" s="153"/>
      <c r="Q11" s="154"/>
      <c r="R11" s="154"/>
      <c r="S11" s="148">
        <v>1</v>
      </c>
      <c r="T11" s="149"/>
      <c r="U11" s="155"/>
    </row>
    <row r="12" spans="1:21" ht="15.75" customHeight="1">
      <c r="A12" s="150"/>
      <c r="B12" s="3" t="s">
        <v>65</v>
      </c>
      <c r="C12" s="145" t="s">
        <v>66</v>
      </c>
      <c r="D12" s="146"/>
      <c r="E12" s="147"/>
      <c r="F12" s="147">
        <v>1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56">
        <v>1</v>
      </c>
      <c r="T12" s="149"/>
      <c r="U12" s="155"/>
    </row>
    <row r="13" spans="1:21" ht="15.75" customHeight="1">
      <c r="A13" s="150"/>
      <c r="B13" s="3" t="s">
        <v>67</v>
      </c>
      <c r="C13" s="145" t="s">
        <v>68</v>
      </c>
      <c r="D13" s="146"/>
      <c r="E13" s="147">
        <v>1</v>
      </c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56">
        <v>1</v>
      </c>
      <c r="T13" s="149">
        <v>8</v>
      </c>
      <c r="U13" s="155"/>
    </row>
    <row r="14" spans="1:21" ht="15.75" customHeight="1">
      <c r="A14" s="150"/>
      <c r="B14" s="3" t="s">
        <v>69</v>
      </c>
      <c r="C14" s="145" t="s">
        <v>66</v>
      </c>
      <c r="D14" s="146"/>
      <c r="E14" s="147"/>
      <c r="F14" s="147"/>
      <c r="G14" s="147"/>
      <c r="H14" s="147"/>
      <c r="I14" s="147"/>
      <c r="J14" s="147"/>
      <c r="K14" s="147">
        <v>1</v>
      </c>
      <c r="L14" s="147"/>
      <c r="M14" s="147"/>
      <c r="N14" s="147"/>
      <c r="O14" s="147"/>
      <c r="P14" s="147"/>
      <c r="Q14" s="147"/>
      <c r="R14" s="147"/>
      <c r="S14" s="156">
        <v>1</v>
      </c>
      <c r="T14" s="149"/>
      <c r="U14" s="155"/>
    </row>
    <row r="15" spans="1:21" ht="15.75" customHeight="1">
      <c r="A15" s="150"/>
      <c r="B15" s="3" t="s">
        <v>70</v>
      </c>
      <c r="C15" s="145" t="s">
        <v>66</v>
      </c>
      <c r="D15" s="146"/>
      <c r="E15" s="147"/>
      <c r="F15" s="147"/>
      <c r="G15" s="147">
        <v>1</v>
      </c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56">
        <v>1</v>
      </c>
      <c r="T15" s="149"/>
      <c r="U15" s="155"/>
    </row>
    <row r="16" spans="1:21" ht="15.75" customHeight="1" thickBot="1">
      <c r="A16" s="157"/>
      <c r="B16" s="158" t="s">
        <v>71</v>
      </c>
      <c r="C16" s="159" t="s">
        <v>72</v>
      </c>
      <c r="D16" s="160"/>
      <c r="E16" s="161">
        <v>1</v>
      </c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2">
        <v>1</v>
      </c>
      <c r="T16" s="163"/>
      <c r="U16" s="164"/>
    </row>
    <row r="17" spans="1:21" ht="15.75" customHeight="1">
      <c r="A17" s="165" t="s">
        <v>73</v>
      </c>
      <c r="B17" s="7" t="s">
        <v>74</v>
      </c>
      <c r="C17" s="151" t="s">
        <v>72</v>
      </c>
      <c r="D17" s="152">
        <v>2</v>
      </c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48">
        <v>2</v>
      </c>
      <c r="T17" s="149"/>
      <c r="U17" s="138" t="s">
        <v>75</v>
      </c>
    </row>
    <row r="18" spans="1:21" ht="15.75" customHeight="1">
      <c r="A18" s="150"/>
      <c r="B18" s="3" t="s">
        <v>76</v>
      </c>
      <c r="C18" s="145" t="s">
        <v>64</v>
      </c>
      <c r="D18" s="146"/>
      <c r="E18" s="147"/>
      <c r="F18" s="147"/>
      <c r="G18" s="147"/>
      <c r="H18" s="147"/>
      <c r="I18" s="147"/>
      <c r="J18" s="147">
        <v>1</v>
      </c>
      <c r="K18" s="147"/>
      <c r="L18" s="147"/>
      <c r="M18" s="147"/>
      <c r="N18" s="147"/>
      <c r="O18" s="147"/>
      <c r="P18" s="147"/>
      <c r="Q18" s="147"/>
      <c r="R18" s="147"/>
      <c r="S18" s="156">
        <v>1</v>
      </c>
      <c r="T18" s="149"/>
      <c r="U18" s="166" t="s">
        <v>77</v>
      </c>
    </row>
    <row r="19" spans="1:21" ht="15.75" customHeight="1">
      <c r="A19" s="150"/>
      <c r="B19" s="3" t="s">
        <v>78</v>
      </c>
      <c r="C19" s="145" t="s">
        <v>63</v>
      </c>
      <c r="D19" s="146"/>
      <c r="E19" s="147"/>
      <c r="F19" s="147"/>
      <c r="G19" s="147"/>
      <c r="H19" s="147"/>
      <c r="I19" s="147">
        <v>1</v>
      </c>
      <c r="J19" s="147"/>
      <c r="K19" s="147"/>
      <c r="L19" s="147"/>
      <c r="M19" s="147"/>
      <c r="N19" s="147"/>
      <c r="O19" s="147"/>
      <c r="P19" s="147"/>
      <c r="Q19" s="147"/>
      <c r="R19" s="147"/>
      <c r="S19" s="156">
        <v>1</v>
      </c>
      <c r="T19" s="149">
        <v>7</v>
      </c>
      <c r="U19" s="155"/>
    </row>
    <row r="20" spans="1:21" ht="15.75" customHeight="1">
      <c r="A20" s="150"/>
      <c r="B20" s="3" t="s">
        <v>79</v>
      </c>
      <c r="C20" s="145" t="s">
        <v>64</v>
      </c>
      <c r="D20" s="146">
        <v>1</v>
      </c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56">
        <v>1</v>
      </c>
      <c r="T20" s="149"/>
      <c r="U20" s="155"/>
    </row>
    <row r="21" spans="1:21" ht="15.75" customHeight="1">
      <c r="A21" s="150"/>
      <c r="B21" s="3" t="s">
        <v>80</v>
      </c>
      <c r="C21" s="145" t="s">
        <v>81</v>
      </c>
      <c r="D21" s="146"/>
      <c r="E21" s="147"/>
      <c r="F21" s="147"/>
      <c r="G21" s="147">
        <v>1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56">
        <v>1</v>
      </c>
      <c r="T21" s="149"/>
      <c r="U21" s="155"/>
    </row>
    <row r="22" spans="1:21" ht="15.75" customHeight="1" thickBot="1">
      <c r="A22" s="157"/>
      <c r="B22" s="158" t="s">
        <v>82</v>
      </c>
      <c r="C22" s="159" t="s">
        <v>64</v>
      </c>
      <c r="D22" s="160"/>
      <c r="E22" s="161"/>
      <c r="F22" s="161"/>
      <c r="G22" s="161"/>
      <c r="H22" s="161">
        <v>1</v>
      </c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2">
        <v>1</v>
      </c>
      <c r="T22" s="163"/>
      <c r="U22" s="164"/>
    </row>
    <row r="23" spans="1:21" ht="15.75" customHeight="1">
      <c r="A23" s="165" t="s">
        <v>83</v>
      </c>
      <c r="B23" s="7" t="s">
        <v>84</v>
      </c>
      <c r="C23" s="151" t="s">
        <v>66</v>
      </c>
      <c r="D23" s="152">
        <v>1</v>
      </c>
      <c r="E23" s="153"/>
      <c r="F23" s="153"/>
      <c r="G23" s="153"/>
      <c r="H23" s="153"/>
      <c r="I23" s="153">
        <v>1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48">
        <v>2</v>
      </c>
      <c r="T23" s="149"/>
      <c r="U23" s="138" t="s">
        <v>83</v>
      </c>
    </row>
    <row r="24" spans="1:21" ht="15.75" customHeight="1">
      <c r="A24" s="150"/>
      <c r="B24" s="3" t="s">
        <v>85</v>
      </c>
      <c r="C24" s="145" t="s">
        <v>86</v>
      </c>
      <c r="D24" s="146"/>
      <c r="E24" s="147"/>
      <c r="F24" s="147"/>
      <c r="G24" s="147">
        <v>1</v>
      </c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56">
        <v>1</v>
      </c>
      <c r="T24" s="149"/>
      <c r="U24" s="155"/>
    </row>
    <row r="25" spans="1:21" ht="15.75" customHeight="1">
      <c r="A25" s="150"/>
      <c r="B25" s="3" t="s">
        <v>87</v>
      </c>
      <c r="C25" s="145" t="s">
        <v>88</v>
      </c>
      <c r="D25" s="146"/>
      <c r="E25" s="147"/>
      <c r="F25" s="147"/>
      <c r="G25" s="147"/>
      <c r="H25" s="147"/>
      <c r="I25" s="147"/>
      <c r="J25" s="147"/>
      <c r="K25" s="147"/>
      <c r="L25" s="147">
        <v>1</v>
      </c>
      <c r="M25" s="147"/>
      <c r="N25" s="147"/>
      <c r="O25" s="147"/>
      <c r="P25" s="147"/>
      <c r="Q25" s="147"/>
      <c r="R25" s="147"/>
      <c r="S25" s="156">
        <v>1</v>
      </c>
      <c r="T25" s="149">
        <v>6</v>
      </c>
      <c r="U25" s="155"/>
    </row>
    <row r="26" spans="1:21" ht="15.75" customHeight="1">
      <c r="A26" s="150"/>
      <c r="B26" s="3" t="s">
        <v>89</v>
      </c>
      <c r="C26" s="145" t="s">
        <v>90</v>
      </c>
      <c r="D26" s="146"/>
      <c r="E26" s="147"/>
      <c r="F26" s="147">
        <v>1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56">
        <v>1</v>
      </c>
      <c r="T26" s="149"/>
      <c r="U26" s="155"/>
    </row>
    <row r="27" spans="1:21" ht="15.75" customHeight="1" thickBot="1">
      <c r="A27" s="157"/>
      <c r="B27" s="158" t="s">
        <v>91</v>
      </c>
      <c r="C27" s="159" t="s">
        <v>92</v>
      </c>
      <c r="D27" s="160"/>
      <c r="E27" s="161"/>
      <c r="F27" s="161"/>
      <c r="G27" s="161">
        <v>1</v>
      </c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2">
        <v>1</v>
      </c>
      <c r="T27" s="163"/>
      <c r="U27" s="164"/>
    </row>
    <row r="28" spans="1:21" ht="15.75" customHeight="1">
      <c r="A28" s="165" t="s">
        <v>62</v>
      </c>
      <c r="B28" s="7" t="s">
        <v>93</v>
      </c>
      <c r="C28" s="151" t="s">
        <v>64</v>
      </c>
      <c r="D28" s="152"/>
      <c r="E28" s="153">
        <v>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48">
        <v>1</v>
      </c>
      <c r="T28" s="149"/>
      <c r="U28" s="138" t="s">
        <v>94</v>
      </c>
    </row>
    <row r="29" spans="1:21" ht="15.75" customHeight="1">
      <c r="A29" s="150"/>
      <c r="B29" s="6"/>
      <c r="C29" s="151" t="s">
        <v>95</v>
      </c>
      <c r="D29" s="152"/>
      <c r="E29" s="153"/>
      <c r="F29" s="153">
        <v>1</v>
      </c>
      <c r="G29" s="153"/>
      <c r="H29" s="153"/>
      <c r="I29" s="153"/>
      <c r="J29" s="153"/>
      <c r="K29" s="153"/>
      <c r="L29" s="153"/>
      <c r="M29" s="154"/>
      <c r="N29" s="153"/>
      <c r="O29" s="154"/>
      <c r="P29" s="153"/>
      <c r="Q29" s="154"/>
      <c r="R29" s="154"/>
      <c r="S29" s="148">
        <v>1</v>
      </c>
      <c r="T29" s="149"/>
      <c r="U29" s="166" t="s">
        <v>77</v>
      </c>
    </row>
    <row r="30" spans="1:21" ht="15.75" customHeight="1">
      <c r="A30" s="150"/>
      <c r="B30" s="3" t="s">
        <v>96</v>
      </c>
      <c r="C30" s="145" t="s">
        <v>63</v>
      </c>
      <c r="D30" s="146"/>
      <c r="E30" s="147"/>
      <c r="F30" s="147">
        <v>1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56">
        <v>1</v>
      </c>
      <c r="T30" s="149">
        <v>5</v>
      </c>
      <c r="U30" s="155"/>
    </row>
    <row r="31" spans="1:21" ht="15.75" customHeight="1">
      <c r="A31" s="150"/>
      <c r="B31" s="3" t="s">
        <v>97</v>
      </c>
      <c r="C31" s="145" t="s">
        <v>64</v>
      </c>
      <c r="D31" s="146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>
        <v>1</v>
      </c>
      <c r="Q31" s="147"/>
      <c r="R31" s="147"/>
      <c r="S31" s="156">
        <v>1</v>
      </c>
      <c r="T31" s="149"/>
      <c r="U31" s="155"/>
    </row>
    <row r="32" spans="1:21" ht="15.75" customHeight="1" thickBot="1">
      <c r="A32" s="157"/>
      <c r="B32" s="158" t="s">
        <v>98</v>
      </c>
      <c r="C32" s="159" t="s">
        <v>99</v>
      </c>
      <c r="D32" s="160"/>
      <c r="E32" s="161"/>
      <c r="F32" s="161"/>
      <c r="G32" s="161"/>
      <c r="H32" s="161">
        <v>1</v>
      </c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2">
        <v>1</v>
      </c>
      <c r="T32" s="163"/>
      <c r="U32" s="164"/>
    </row>
    <row r="33" spans="1:21" ht="15.75" customHeight="1">
      <c r="A33" s="165" t="s">
        <v>84</v>
      </c>
      <c r="B33" s="7" t="s">
        <v>100</v>
      </c>
      <c r="C33" s="151" t="s">
        <v>88</v>
      </c>
      <c r="D33" s="152"/>
      <c r="E33" s="153"/>
      <c r="F33" s="153">
        <v>1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48">
        <v>1</v>
      </c>
      <c r="T33" s="149"/>
      <c r="U33" s="138" t="s">
        <v>84</v>
      </c>
    </row>
    <row r="34" spans="1:21" ht="15.75" customHeight="1">
      <c r="A34" s="150"/>
      <c r="B34" s="3" t="s">
        <v>101</v>
      </c>
      <c r="C34" s="145" t="s">
        <v>88</v>
      </c>
      <c r="D34" s="146"/>
      <c r="E34" s="147"/>
      <c r="F34" s="147">
        <v>1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56">
        <v>1</v>
      </c>
      <c r="T34" s="149"/>
      <c r="U34" s="155"/>
    </row>
    <row r="35" spans="1:21" ht="15.75" customHeight="1">
      <c r="A35" s="150"/>
      <c r="B35" s="3" t="s">
        <v>102</v>
      </c>
      <c r="C35" s="145">
        <v>260</v>
      </c>
      <c r="D35" s="146">
        <v>1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56">
        <v>1</v>
      </c>
      <c r="T35" s="149">
        <v>4</v>
      </c>
      <c r="U35" s="155"/>
    </row>
    <row r="36" spans="1:21" ht="15.75" customHeight="1" thickBot="1">
      <c r="A36" s="157"/>
      <c r="B36" s="158" t="s">
        <v>103</v>
      </c>
      <c r="C36" s="159" t="s">
        <v>88</v>
      </c>
      <c r="D36" s="160"/>
      <c r="E36" s="161"/>
      <c r="F36" s="161"/>
      <c r="G36" s="161"/>
      <c r="H36" s="161"/>
      <c r="I36" s="161"/>
      <c r="J36" s="161">
        <v>1</v>
      </c>
      <c r="K36" s="161"/>
      <c r="L36" s="161"/>
      <c r="M36" s="161"/>
      <c r="N36" s="161"/>
      <c r="O36" s="161"/>
      <c r="P36" s="161"/>
      <c r="Q36" s="161"/>
      <c r="R36" s="161"/>
      <c r="S36" s="162">
        <v>1</v>
      </c>
      <c r="T36" s="163"/>
      <c r="U36" s="164"/>
    </row>
    <row r="37" spans="1:21" ht="15.75" customHeight="1">
      <c r="A37" s="165" t="s">
        <v>104</v>
      </c>
      <c r="B37" s="7" t="s">
        <v>105</v>
      </c>
      <c r="C37" s="151" t="s">
        <v>106</v>
      </c>
      <c r="D37" s="152"/>
      <c r="E37" s="153"/>
      <c r="F37" s="153"/>
      <c r="G37" s="153"/>
      <c r="H37" s="153"/>
      <c r="I37" s="153">
        <v>1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48">
        <v>1</v>
      </c>
      <c r="T37" s="149"/>
      <c r="U37" s="138" t="s">
        <v>104</v>
      </c>
    </row>
    <row r="38" spans="1:21" ht="15.75" customHeight="1">
      <c r="A38" s="150"/>
      <c r="B38" s="3" t="s">
        <v>107</v>
      </c>
      <c r="C38" s="145" t="s">
        <v>64</v>
      </c>
      <c r="D38" s="146">
        <v>1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56">
        <v>1</v>
      </c>
      <c r="T38" s="149"/>
      <c r="U38" s="155"/>
    </row>
    <row r="39" spans="1:21" ht="15.75" customHeight="1">
      <c r="A39" s="150"/>
      <c r="B39" s="3" t="s">
        <v>108</v>
      </c>
      <c r="C39" s="145" t="s">
        <v>64</v>
      </c>
      <c r="D39" s="146"/>
      <c r="E39" s="147"/>
      <c r="F39" s="147">
        <v>1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56">
        <v>1</v>
      </c>
      <c r="T39" s="149">
        <v>4</v>
      </c>
      <c r="U39" s="155"/>
    </row>
    <row r="40" spans="1:21" ht="15.75" customHeight="1" thickBot="1">
      <c r="A40" s="157"/>
      <c r="B40" s="158" t="s">
        <v>109</v>
      </c>
      <c r="C40" s="159" t="s">
        <v>63</v>
      </c>
      <c r="D40" s="160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>
        <v>1</v>
      </c>
      <c r="P40" s="161"/>
      <c r="Q40" s="161"/>
      <c r="R40" s="161"/>
      <c r="S40" s="162">
        <v>1</v>
      </c>
      <c r="T40" s="163"/>
      <c r="U40" s="164"/>
    </row>
    <row r="41" spans="1:21" ht="15.75" customHeight="1">
      <c r="A41" s="165" t="s">
        <v>110</v>
      </c>
      <c r="B41" s="7" t="s">
        <v>100</v>
      </c>
      <c r="C41" s="151" t="s">
        <v>111</v>
      </c>
      <c r="D41" s="152"/>
      <c r="E41" s="153"/>
      <c r="F41" s="153"/>
      <c r="G41" s="153"/>
      <c r="H41" s="153"/>
      <c r="I41" s="153"/>
      <c r="J41" s="153"/>
      <c r="K41" s="153"/>
      <c r="L41" s="153">
        <v>1</v>
      </c>
      <c r="M41" s="153"/>
      <c r="N41" s="153"/>
      <c r="O41" s="153"/>
      <c r="P41" s="153"/>
      <c r="Q41" s="153"/>
      <c r="R41" s="153"/>
      <c r="S41" s="148">
        <v>1</v>
      </c>
      <c r="T41" s="149"/>
      <c r="U41" s="138" t="s">
        <v>110</v>
      </c>
    </row>
    <row r="42" spans="1:21" ht="15.75" customHeight="1">
      <c r="A42" s="167" t="s">
        <v>112</v>
      </c>
      <c r="B42" s="6"/>
      <c r="C42" s="151" t="s">
        <v>113</v>
      </c>
      <c r="D42" s="152"/>
      <c r="E42" s="153"/>
      <c r="F42" s="153"/>
      <c r="G42" s="153"/>
      <c r="H42" s="153"/>
      <c r="I42" s="153">
        <v>1</v>
      </c>
      <c r="J42" s="153"/>
      <c r="K42" s="153"/>
      <c r="L42" s="153"/>
      <c r="M42" s="154"/>
      <c r="N42" s="153"/>
      <c r="O42" s="154"/>
      <c r="P42" s="153"/>
      <c r="Q42" s="154"/>
      <c r="R42" s="154"/>
      <c r="S42" s="148">
        <v>1</v>
      </c>
      <c r="T42" s="149"/>
      <c r="U42" s="166" t="s">
        <v>112</v>
      </c>
    </row>
    <row r="43" spans="1:21" ht="15.75" customHeight="1">
      <c r="A43" s="150"/>
      <c r="B43" s="6"/>
      <c r="C43" s="151" t="s">
        <v>114</v>
      </c>
      <c r="D43" s="152"/>
      <c r="E43" s="153">
        <v>1</v>
      </c>
      <c r="F43" s="153"/>
      <c r="G43" s="153"/>
      <c r="H43" s="153"/>
      <c r="I43" s="153"/>
      <c r="J43" s="153"/>
      <c r="K43" s="153"/>
      <c r="L43" s="153"/>
      <c r="M43" s="154"/>
      <c r="N43" s="153"/>
      <c r="O43" s="154"/>
      <c r="P43" s="153"/>
      <c r="Q43" s="154"/>
      <c r="R43" s="154"/>
      <c r="S43" s="148">
        <v>1</v>
      </c>
      <c r="T43" s="149">
        <v>4</v>
      </c>
      <c r="U43" s="155"/>
    </row>
    <row r="44" spans="1:21" ht="15.75" customHeight="1" thickBot="1">
      <c r="A44" s="157"/>
      <c r="B44" s="168"/>
      <c r="C44" s="169" t="s">
        <v>115</v>
      </c>
      <c r="D44" s="170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>
        <v>1</v>
      </c>
      <c r="S44" s="172">
        <v>1</v>
      </c>
      <c r="T44" s="163"/>
      <c r="U44" s="164"/>
    </row>
    <row r="45" spans="1:21" ht="15.75" customHeight="1">
      <c r="A45" s="165" t="s">
        <v>116</v>
      </c>
      <c r="B45" s="7" t="s">
        <v>102</v>
      </c>
      <c r="C45" s="151" t="s">
        <v>81</v>
      </c>
      <c r="D45" s="152"/>
      <c r="E45" s="153"/>
      <c r="F45" s="153"/>
      <c r="G45" s="153"/>
      <c r="H45" s="153"/>
      <c r="I45" s="153"/>
      <c r="J45" s="153">
        <v>1</v>
      </c>
      <c r="K45" s="153"/>
      <c r="L45" s="153"/>
      <c r="M45" s="153"/>
      <c r="N45" s="153"/>
      <c r="O45" s="153"/>
      <c r="P45" s="153"/>
      <c r="Q45" s="153"/>
      <c r="R45" s="153"/>
      <c r="S45" s="148">
        <v>1</v>
      </c>
      <c r="T45" s="149"/>
      <c r="U45" s="138" t="s">
        <v>116</v>
      </c>
    </row>
    <row r="46" spans="1:21" ht="15.75" customHeight="1">
      <c r="A46" s="150"/>
      <c r="B46" s="3" t="s">
        <v>117</v>
      </c>
      <c r="C46" s="145" t="s">
        <v>81</v>
      </c>
      <c r="D46" s="146"/>
      <c r="E46" s="147">
        <v>1</v>
      </c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56">
        <v>1</v>
      </c>
      <c r="T46" s="149"/>
      <c r="U46" s="155"/>
    </row>
    <row r="47" spans="1:21" ht="15.75" customHeight="1">
      <c r="A47" s="150"/>
      <c r="B47" s="3" t="s">
        <v>118</v>
      </c>
      <c r="C47" s="145" t="s">
        <v>72</v>
      </c>
      <c r="D47" s="146">
        <v>1</v>
      </c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56">
        <v>1</v>
      </c>
      <c r="T47" s="149">
        <v>4</v>
      </c>
      <c r="U47" s="155"/>
    </row>
    <row r="48" spans="1:21" ht="15.75" customHeight="1" thickBot="1">
      <c r="A48" s="157"/>
      <c r="B48" s="158" t="s">
        <v>119</v>
      </c>
      <c r="C48" s="159" t="s">
        <v>63</v>
      </c>
      <c r="D48" s="160">
        <v>1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2">
        <v>1</v>
      </c>
      <c r="T48" s="163"/>
      <c r="U48" s="164"/>
    </row>
    <row r="49" spans="1:21" ht="15.75" customHeight="1">
      <c r="A49" s="165" t="s">
        <v>120</v>
      </c>
      <c r="B49" s="7" t="s">
        <v>121</v>
      </c>
      <c r="C49" s="151" t="s">
        <v>122</v>
      </c>
      <c r="D49" s="152"/>
      <c r="E49" s="153"/>
      <c r="F49" s="153"/>
      <c r="G49" s="153"/>
      <c r="H49" s="153"/>
      <c r="I49" s="153"/>
      <c r="J49" s="153"/>
      <c r="K49" s="153"/>
      <c r="L49" s="153"/>
      <c r="M49" s="153">
        <v>2</v>
      </c>
      <c r="N49" s="153"/>
      <c r="O49" s="153"/>
      <c r="P49" s="153"/>
      <c r="Q49" s="153"/>
      <c r="R49" s="153"/>
      <c r="S49" s="148">
        <v>2</v>
      </c>
      <c r="T49" s="149"/>
      <c r="U49" s="138" t="s">
        <v>120</v>
      </c>
    </row>
    <row r="50" spans="1:21" ht="15.75" customHeight="1">
      <c r="A50" s="150"/>
      <c r="B50" s="3" t="s">
        <v>123</v>
      </c>
      <c r="C50" s="145" t="s">
        <v>124</v>
      </c>
      <c r="D50" s="146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>
        <v>1</v>
      </c>
      <c r="R50" s="147"/>
      <c r="S50" s="156">
        <v>1</v>
      </c>
      <c r="T50" s="149">
        <v>4</v>
      </c>
      <c r="U50" s="155"/>
    </row>
    <row r="51" spans="1:21" ht="15.75" customHeight="1" thickBot="1">
      <c r="A51" s="157"/>
      <c r="B51" s="158" t="s">
        <v>125</v>
      </c>
      <c r="C51" s="159" t="s">
        <v>90</v>
      </c>
      <c r="D51" s="160"/>
      <c r="E51" s="161">
        <v>1</v>
      </c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2">
        <v>1</v>
      </c>
      <c r="T51" s="163"/>
      <c r="U51" s="164"/>
    </row>
    <row r="52" spans="1:21" ht="15.75" customHeight="1">
      <c r="A52" s="165" t="s">
        <v>93</v>
      </c>
      <c r="B52" s="7" t="s">
        <v>62</v>
      </c>
      <c r="C52" s="151" t="s">
        <v>64</v>
      </c>
      <c r="D52" s="152">
        <v>1</v>
      </c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48">
        <v>1</v>
      </c>
      <c r="T52" s="149"/>
      <c r="U52" s="138" t="s">
        <v>93</v>
      </c>
    </row>
    <row r="53" spans="1:21" ht="15.75" customHeight="1">
      <c r="A53" s="150"/>
      <c r="B53" s="6"/>
      <c r="C53" s="151" t="s">
        <v>126</v>
      </c>
      <c r="D53" s="152"/>
      <c r="E53" s="153"/>
      <c r="F53" s="153"/>
      <c r="G53" s="153">
        <v>1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48">
        <v>1</v>
      </c>
      <c r="T53" s="149">
        <v>3</v>
      </c>
      <c r="U53" s="155"/>
    </row>
    <row r="54" spans="1:21" ht="15.75" customHeight="1" thickBot="1">
      <c r="A54" s="157"/>
      <c r="B54" s="158" t="s">
        <v>127</v>
      </c>
      <c r="C54" s="159" t="s">
        <v>95</v>
      </c>
      <c r="D54" s="160"/>
      <c r="E54" s="161"/>
      <c r="F54" s="161"/>
      <c r="G54" s="161"/>
      <c r="H54" s="161">
        <v>1</v>
      </c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2">
        <v>1</v>
      </c>
      <c r="T54" s="163"/>
      <c r="U54" s="164"/>
    </row>
    <row r="55" spans="1:21" ht="15.75" customHeight="1">
      <c r="A55" s="165" t="s">
        <v>128</v>
      </c>
      <c r="B55" s="7" t="s">
        <v>129</v>
      </c>
      <c r="C55" s="151" t="s">
        <v>130</v>
      </c>
      <c r="D55" s="152">
        <v>1</v>
      </c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48">
        <v>1</v>
      </c>
      <c r="T55" s="149"/>
      <c r="U55" s="138" t="s">
        <v>128</v>
      </c>
    </row>
    <row r="56" spans="1:21" ht="15.75" customHeight="1">
      <c r="A56" s="150"/>
      <c r="B56" s="6"/>
      <c r="C56" s="151" t="s">
        <v>86</v>
      </c>
      <c r="D56" s="152"/>
      <c r="E56" s="153"/>
      <c r="F56" s="153"/>
      <c r="G56" s="153"/>
      <c r="H56" s="153"/>
      <c r="I56" s="153"/>
      <c r="J56" s="153"/>
      <c r="K56" s="153"/>
      <c r="L56" s="153"/>
      <c r="M56" s="153"/>
      <c r="N56" s="153">
        <v>1</v>
      </c>
      <c r="O56" s="153"/>
      <c r="P56" s="153"/>
      <c r="Q56" s="153"/>
      <c r="R56" s="153"/>
      <c r="S56" s="148">
        <v>1</v>
      </c>
      <c r="T56" s="149">
        <v>3</v>
      </c>
      <c r="U56" s="155"/>
    </row>
    <row r="57" spans="1:21" ht="15.75" customHeight="1" thickBot="1">
      <c r="A57" s="157"/>
      <c r="B57" s="158" t="s">
        <v>131</v>
      </c>
      <c r="C57" s="159" t="s">
        <v>132</v>
      </c>
      <c r="D57" s="160"/>
      <c r="E57" s="161"/>
      <c r="F57" s="161"/>
      <c r="G57" s="161">
        <v>1</v>
      </c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2">
        <v>1</v>
      </c>
      <c r="T57" s="163"/>
      <c r="U57" s="164"/>
    </row>
    <row r="58" spans="1:21" ht="15.75" customHeight="1">
      <c r="A58" s="165" t="s">
        <v>133</v>
      </c>
      <c r="B58" s="7" t="s">
        <v>134</v>
      </c>
      <c r="C58" s="151" t="s">
        <v>135</v>
      </c>
      <c r="D58" s="152"/>
      <c r="E58" s="153">
        <v>1</v>
      </c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48">
        <v>1</v>
      </c>
      <c r="T58" s="149"/>
      <c r="U58" s="138" t="s">
        <v>133</v>
      </c>
    </row>
    <row r="59" spans="1:21" ht="15.75" customHeight="1">
      <c r="A59" s="150"/>
      <c r="B59" s="3" t="s">
        <v>84</v>
      </c>
      <c r="C59" s="145">
        <v>76</v>
      </c>
      <c r="D59" s="146">
        <v>1</v>
      </c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56">
        <v>1</v>
      </c>
      <c r="T59" s="149">
        <v>3</v>
      </c>
      <c r="U59" s="155"/>
    </row>
    <row r="60" spans="1:21" ht="15.75" customHeight="1" thickBot="1">
      <c r="A60" s="157"/>
      <c r="B60" s="158" t="s">
        <v>136</v>
      </c>
      <c r="C60" s="159" t="s">
        <v>137</v>
      </c>
      <c r="D60" s="160"/>
      <c r="E60" s="161"/>
      <c r="F60" s="161"/>
      <c r="G60" s="161">
        <v>1</v>
      </c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2">
        <v>1</v>
      </c>
      <c r="T60" s="163"/>
      <c r="U60" s="164"/>
    </row>
    <row r="61" spans="1:21" ht="15.75" customHeight="1">
      <c r="A61" s="173" t="s">
        <v>138</v>
      </c>
      <c r="B61" s="174" t="s">
        <v>71</v>
      </c>
      <c r="C61" s="175" t="s">
        <v>139</v>
      </c>
      <c r="D61" s="176"/>
      <c r="E61" s="177"/>
      <c r="F61" s="177"/>
      <c r="G61" s="177">
        <v>1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8">
        <v>1</v>
      </c>
      <c r="T61" s="179"/>
      <c r="U61" s="180" t="s">
        <v>138</v>
      </c>
    </row>
    <row r="62" spans="1:21" ht="15.75" customHeight="1">
      <c r="A62" s="150"/>
      <c r="B62" s="3" t="s">
        <v>62</v>
      </c>
      <c r="C62" s="145" t="s">
        <v>139</v>
      </c>
      <c r="D62" s="146"/>
      <c r="E62" s="147"/>
      <c r="F62" s="147"/>
      <c r="G62" s="147"/>
      <c r="H62" s="147">
        <v>1</v>
      </c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56">
        <v>1</v>
      </c>
      <c r="T62" s="149">
        <v>3</v>
      </c>
      <c r="U62" s="155"/>
    </row>
    <row r="63" spans="1:21" ht="15.75" customHeight="1" thickBot="1">
      <c r="A63" s="157"/>
      <c r="B63" s="158" t="s">
        <v>140</v>
      </c>
      <c r="C63" s="159" t="s">
        <v>139</v>
      </c>
      <c r="D63" s="160"/>
      <c r="E63" s="161">
        <v>1</v>
      </c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2">
        <v>1</v>
      </c>
      <c r="T63" s="163"/>
      <c r="U63" s="164"/>
    </row>
    <row r="64" spans="1:21" ht="15.75" customHeight="1">
      <c r="A64" s="165" t="s">
        <v>141</v>
      </c>
      <c r="B64" s="7" t="s">
        <v>142</v>
      </c>
      <c r="C64" s="151" t="s">
        <v>143</v>
      </c>
      <c r="D64" s="152"/>
      <c r="E64" s="153"/>
      <c r="F64" s="153"/>
      <c r="G64" s="153"/>
      <c r="H64" s="153"/>
      <c r="I64" s="153">
        <v>1</v>
      </c>
      <c r="J64" s="153"/>
      <c r="K64" s="153"/>
      <c r="L64" s="153"/>
      <c r="M64" s="153"/>
      <c r="N64" s="153"/>
      <c r="O64" s="153"/>
      <c r="P64" s="153"/>
      <c r="Q64" s="153"/>
      <c r="R64" s="153"/>
      <c r="S64" s="148">
        <v>1</v>
      </c>
      <c r="T64" s="149"/>
      <c r="U64" s="138" t="s">
        <v>141</v>
      </c>
    </row>
    <row r="65" spans="1:21" ht="15.75" customHeight="1">
      <c r="A65" s="150"/>
      <c r="B65" s="3" t="s">
        <v>144</v>
      </c>
      <c r="C65" s="145" t="s">
        <v>114</v>
      </c>
      <c r="D65" s="146"/>
      <c r="E65" s="147">
        <v>1</v>
      </c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56">
        <v>1</v>
      </c>
      <c r="T65" s="149">
        <v>3</v>
      </c>
      <c r="U65" s="155"/>
    </row>
    <row r="66" spans="1:21" ht="15.75" customHeight="1" thickBot="1">
      <c r="A66" s="157"/>
      <c r="B66" s="158" t="s">
        <v>87</v>
      </c>
      <c r="C66" s="159" t="s">
        <v>66</v>
      </c>
      <c r="D66" s="160"/>
      <c r="E66" s="161"/>
      <c r="F66" s="161"/>
      <c r="G66" s="161"/>
      <c r="H66" s="161"/>
      <c r="I66" s="161"/>
      <c r="J66" s="161"/>
      <c r="K66" s="161">
        <v>1</v>
      </c>
      <c r="L66" s="161"/>
      <c r="M66" s="161"/>
      <c r="N66" s="161"/>
      <c r="O66" s="161"/>
      <c r="P66" s="161"/>
      <c r="Q66" s="161"/>
      <c r="R66" s="161"/>
      <c r="S66" s="162">
        <v>1</v>
      </c>
      <c r="T66" s="163"/>
      <c r="U66" s="164"/>
    </row>
    <row r="67" spans="1:21" ht="15.75" customHeight="1">
      <c r="A67" s="165" t="s">
        <v>145</v>
      </c>
      <c r="B67" s="7" t="s">
        <v>146</v>
      </c>
      <c r="C67" s="151" t="s">
        <v>122</v>
      </c>
      <c r="D67" s="152"/>
      <c r="E67" s="153">
        <v>1</v>
      </c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48">
        <v>1</v>
      </c>
      <c r="T67" s="149"/>
      <c r="U67" s="181" t="s">
        <v>147</v>
      </c>
    </row>
    <row r="68" spans="1:21" ht="15.75" customHeight="1">
      <c r="A68" s="150"/>
      <c r="B68" s="3" t="s">
        <v>148</v>
      </c>
      <c r="C68" s="145" t="s">
        <v>113</v>
      </c>
      <c r="D68" s="146"/>
      <c r="E68" s="147"/>
      <c r="F68" s="147"/>
      <c r="G68" s="147"/>
      <c r="H68" s="147"/>
      <c r="I68" s="147"/>
      <c r="J68" s="147">
        <v>1</v>
      </c>
      <c r="K68" s="147"/>
      <c r="L68" s="147"/>
      <c r="M68" s="147"/>
      <c r="N68" s="147"/>
      <c r="O68" s="147"/>
      <c r="P68" s="147"/>
      <c r="Q68" s="147"/>
      <c r="R68" s="147"/>
      <c r="S68" s="156">
        <v>1</v>
      </c>
      <c r="T68" s="149">
        <v>3</v>
      </c>
      <c r="U68" s="166" t="s">
        <v>149</v>
      </c>
    </row>
    <row r="69" spans="1:21" ht="15.75" customHeight="1" thickBot="1">
      <c r="A69" s="157"/>
      <c r="B69" s="158" t="s">
        <v>150</v>
      </c>
      <c r="C69" s="159" t="s">
        <v>113</v>
      </c>
      <c r="D69" s="160"/>
      <c r="E69" s="161"/>
      <c r="F69" s="161"/>
      <c r="G69" s="161"/>
      <c r="H69" s="161">
        <v>1</v>
      </c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2">
        <v>1</v>
      </c>
      <c r="T69" s="163"/>
      <c r="U69" s="164"/>
    </row>
    <row r="70" spans="1:21" ht="15.75" customHeight="1">
      <c r="A70" s="165" t="s">
        <v>142</v>
      </c>
      <c r="B70" s="7" t="s">
        <v>128</v>
      </c>
      <c r="C70" s="151" t="s">
        <v>130</v>
      </c>
      <c r="D70" s="152"/>
      <c r="E70" s="153"/>
      <c r="F70" s="153"/>
      <c r="G70" s="153"/>
      <c r="H70" s="153"/>
      <c r="I70" s="153"/>
      <c r="J70" s="153"/>
      <c r="K70" s="153"/>
      <c r="L70" s="153"/>
      <c r="M70" s="153"/>
      <c r="N70" s="153">
        <v>1</v>
      </c>
      <c r="O70" s="153"/>
      <c r="P70" s="153"/>
      <c r="Q70" s="153"/>
      <c r="R70" s="153"/>
      <c r="S70" s="148">
        <v>1</v>
      </c>
      <c r="T70" s="149"/>
      <c r="U70" s="138" t="s">
        <v>151</v>
      </c>
    </row>
    <row r="71" spans="1:21" ht="15.75" customHeight="1">
      <c r="A71" s="150"/>
      <c r="B71" s="3" t="s">
        <v>152</v>
      </c>
      <c r="C71" s="145" t="s">
        <v>143</v>
      </c>
      <c r="D71" s="146"/>
      <c r="E71" s="147"/>
      <c r="F71" s="147">
        <v>1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56">
        <v>1</v>
      </c>
      <c r="T71" s="149">
        <v>3</v>
      </c>
      <c r="U71" s="166" t="s">
        <v>77</v>
      </c>
    </row>
    <row r="72" spans="1:21" ht="15.75" customHeight="1" thickBot="1">
      <c r="A72" s="157"/>
      <c r="B72" s="158" t="s">
        <v>153</v>
      </c>
      <c r="C72" s="159" t="s">
        <v>143</v>
      </c>
      <c r="D72" s="160"/>
      <c r="E72" s="161"/>
      <c r="F72" s="161">
        <v>1</v>
      </c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2">
        <v>1</v>
      </c>
      <c r="T72" s="163"/>
      <c r="U72" s="164"/>
    </row>
    <row r="73" spans="1:21" ht="15.75" customHeight="1">
      <c r="A73" s="165" t="s">
        <v>91</v>
      </c>
      <c r="B73" s="7" t="s">
        <v>154</v>
      </c>
      <c r="C73" s="151" t="s">
        <v>92</v>
      </c>
      <c r="D73" s="152"/>
      <c r="E73" s="153"/>
      <c r="F73" s="153"/>
      <c r="G73" s="153"/>
      <c r="H73" s="153">
        <v>1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48">
        <v>1</v>
      </c>
      <c r="T73" s="149"/>
      <c r="U73" s="138" t="s">
        <v>91</v>
      </c>
    </row>
    <row r="74" spans="1:21" ht="15.75" customHeight="1">
      <c r="A74" s="150"/>
      <c r="B74" s="3" t="s">
        <v>155</v>
      </c>
      <c r="C74" s="145" t="s">
        <v>64</v>
      </c>
      <c r="D74" s="146">
        <v>1</v>
      </c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56">
        <v>1</v>
      </c>
      <c r="T74" s="149">
        <v>3</v>
      </c>
      <c r="U74" s="155"/>
    </row>
    <row r="75" spans="1:21" ht="15.75" customHeight="1" thickBot="1">
      <c r="A75" s="157"/>
      <c r="B75" s="158" t="s">
        <v>156</v>
      </c>
      <c r="C75" s="159" t="s">
        <v>157</v>
      </c>
      <c r="D75" s="160"/>
      <c r="E75" s="161"/>
      <c r="F75" s="161"/>
      <c r="G75" s="161">
        <v>1</v>
      </c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2">
        <v>1</v>
      </c>
      <c r="T75" s="163"/>
      <c r="U75" s="164"/>
    </row>
    <row r="76" spans="1:21" ht="12" customHeight="1">
      <c r="A76" s="182" t="s">
        <v>59</v>
      </c>
      <c r="B76" s="183"/>
      <c r="C76" s="184"/>
      <c r="D76" s="185">
        <v>14</v>
      </c>
      <c r="E76" s="186">
        <v>11</v>
      </c>
      <c r="F76" s="186">
        <v>9</v>
      </c>
      <c r="G76" s="186">
        <v>9</v>
      </c>
      <c r="H76" s="186">
        <v>6</v>
      </c>
      <c r="I76" s="186">
        <v>5</v>
      </c>
      <c r="J76" s="186">
        <v>4</v>
      </c>
      <c r="K76" s="186">
        <v>2</v>
      </c>
      <c r="L76" s="186">
        <v>2</v>
      </c>
      <c r="M76" s="186">
        <v>2</v>
      </c>
      <c r="N76" s="186">
        <v>2</v>
      </c>
      <c r="O76" s="186">
        <v>1</v>
      </c>
      <c r="P76" s="186">
        <v>1</v>
      </c>
      <c r="Q76" s="186">
        <v>1</v>
      </c>
      <c r="R76" s="186">
        <v>1</v>
      </c>
      <c r="S76" s="187">
        <v>70</v>
      </c>
      <c r="T76" s="133">
        <v>70</v>
      </c>
      <c r="U76" s="188" t="s">
        <v>59</v>
      </c>
    </row>
    <row r="77" ht="12.75">
      <c r="M77"/>
    </row>
    <row r="78" ht="12.75">
      <c r="M78"/>
    </row>
    <row r="79" ht="12.75">
      <c r="M79"/>
    </row>
    <row r="80" ht="12.75">
      <c r="M80"/>
    </row>
    <row r="81" ht="12.75">
      <c r="M81"/>
    </row>
    <row r="82" ht="12.75">
      <c r="M82"/>
    </row>
    <row r="83" ht="12.75">
      <c r="M83"/>
    </row>
    <row r="84" ht="12.75">
      <c r="M84"/>
    </row>
    <row r="85" ht="12.75">
      <c r="M85"/>
    </row>
    <row r="86" ht="12.75">
      <c r="M86"/>
    </row>
    <row r="87" ht="12.75">
      <c r="M87"/>
    </row>
    <row r="88" ht="12.75">
      <c r="M88"/>
    </row>
    <row r="89" ht="12.75">
      <c r="M89"/>
    </row>
    <row r="90" ht="12.75">
      <c r="M90"/>
    </row>
    <row r="91" ht="12.75">
      <c r="M91"/>
    </row>
    <row r="92" ht="12.75">
      <c r="M92"/>
    </row>
    <row r="93" ht="12.75">
      <c r="M93"/>
    </row>
    <row r="94" ht="12.75">
      <c r="M94"/>
    </row>
    <row r="95" ht="12.75">
      <c r="M95"/>
    </row>
    <row r="96" ht="12.75">
      <c r="M96"/>
    </row>
    <row r="97" ht="12.75">
      <c r="M97"/>
    </row>
  </sheetData>
  <mergeCells count="4">
    <mergeCell ref="D7:R7"/>
    <mergeCell ref="A4:U4"/>
    <mergeCell ref="A5:U5"/>
    <mergeCell ref="A6:U6"/>
  </mergeCells>
  <printOptions horizontalCentered="1" verticalCentered="1"/>
  <pageMargins left="0.47" right="0.16" top="0.75" bottom="0.77" header="0.19" footer="0.19"/>
  <pageSetup horizontalDpi="600" verticalDpi="600" orientation="portrait" scale="95" r:id="rId1"/>
  <headerFooter alignWithMargins="0">
    <oddHeader xml:space="preserve">&amp;R&amp;14AGENDA ITEM 6 ATTACHMENT B&amp;"Arial,Bold"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C1:K74"/>
  <sheetViews>
    <sheetView tabSelected="1" zoomScale="75" zoomScaleNormal="75" workbookViewId="0" topLeftCell="G1">
      <selection activeCell="G1" sqref="G1"/>
    </sheetView>
  </sheetViews>
  <sheetFormatPr defaultColWidth="9.140625" defaultRowHeight="12.75"/>
  <cols>
    <col min="1" max="6" width="0" style="0" hidden="1" customWidth="1"/>
    <col min="7" max="7" width="2.421875" style="0" customWidth="1"/>
    <col min="8" max="8" width="18.00390625" style="0" customWidth="1"/>
    <col min="9" max="9" width="40.57421875" style="0" customWidth="1"/>
    <col min="10" max="10" width="15.140625" style="0" bestFit="1" customWidth="1"/>
    <col min="11" max="11" width="13.8515625" style="59" bestFit="1" customWidth="1"/>
  </cols>
  <sheetData>
    <row r="1" spans="9:11" ht="15">
      <c r="I1" s="243" t="s">
        <v>205</v>
      </c>
      <c r="J1" s="243"/>
      <c r="K1" s="243"/>
    </row>
    <row r="2" spans="9:11" ht="15">
      <c r="I2" s="191"/>
      <c r="J2" s="191"/>
      <c r="K2" s="191"/>
    </row>
    <row r="4" spans="8:11" ht="24">
      <c r="H4" s="244" t="s">
        <v>35</v>
      </c>
      <c r="I4" s="244"/>
      <c r="J4" s="244"/>
      <c r="K4" s="244"/>
    </row>
    <row r="5" spans="8:11" ht="21">
      <c r="H5" s="237" t="s">
        <v>158</v>
      </c>
      <c r="I5" s="237"/>
      <c r="J5" s="237"/>
      <c r="K5" s="237"/>
    </row>
    <row r="6" spans="8:11" ht="17.25">
      <c r="H6" s="242" t="s">
        <v>159</v>
      </c>
      <c r="I6" s="242"/>
      <c r="J6" s="242"/>
      <c r="K6" s="242"/>
    </row>
    <row r="7" spans="8:11" ht="12" customHeight="1">
      <c r="H7" s="135"/>
      <c r="I7" s="135"/>
      <c r="J7" s="135"/>
      <c r="K7" s="135"/>
    </row>
    <row r="8" spans="3:11" s="59" customFormat="1" ht="19.5" customHeight="1">
      <c r="C8" s="59" t="s">
        <v>160</v>
      </c>
      <c r="E8" s="59" t="s">
        <v>161</v>
      </c>
      <c r="H8" s="192" t="s">
        <v>162</v>
      </c>
      <c r="I8" s="193" t="s">
        <v>163</v>
      </c>
      <c r="J8" s="192" t="s">
        <v>161</v>
      </c>
      <c r="K8" s="192" t="s">
        <v>164</v>
      </c>
    </row>
    <row r="9" spans="3:11" ht="18" customHeight="1">
      <c r="C9" s="194">
        <v>28</v>
      </c>
      <c r="D9" s="195"/>
      <c r="E9" s="196">
        <v>111</v>
      </c>
      <c r="F9" s="197">
        <v>245</v>
      </c>
      <c r="H9" s="198" t="s">
        <v>165</v>
      </c>
      <c r="I9" s="199" t="s">
        <v>166</v>
      </c>
      <c r="J9" s="200">
        <v>353</v>
      </c>
      <c r="K9" s="201">
        <f>J9/J$38</f>
        <v>0.1400238000793336</v>
      </c>
    </row>
    <row r="10" spans="3:11" ht="18" customHeight="1">
      <c r="C10" s="202">
        <v>328</v>
      </c>
      <c r="D10" s="203"/>
      <c r="E10" s="204">
        <v>18</v>
      </c>
      <c r="F10" s="205"/>
      <c r="H10" s="206" t="s">
        <v>167</v>
      </c>
      <c r="I10" s="207" t="s">
        <v>196</v>
      </c>
      <c r="J10" s="208">
        <v>245</v>
      </c>
      <c r="K10" s="209">
        <f aca="true" t="shared" si="0" ref="K10:K37">J10/J$38</f>
        <v>0.0971836572788576</v>
      </c>
    </row>
    <row r="11" spans="3:11" ht="18" customHeight="1">
      <c r="C11" s="202">
        <v>83</v>
      </c>
      <c r="D11" s="203"/>
      <c r="E11" s="204">
        <v>44</v>
      </c>
      <c r="F11" s="210"/>
      <c r="H11" s="206" t="s">
        <v>168</v>
      </c>
      <c r="I11" s="207" t="s">
        <v>197</v>
      </c>
      <c r="J11" s="208">
        <v>180</v>
      </c>
      <c r="K11" s="209">
        <f t="shared" si="0"/>
        <v>0.07140023800079334</v>
      </c>
    </row>
    <row r="12" spans="3:11" ht="18" customHeight="1">
      <c r="C12" s="202">
        <v>84</v>
      </c>
      <c r="D12" s="203"/>
      <c r="E12" s="204">
        <v>51</v>
      </c>
      <c r="F12" s="205"/>
      <c r="H12" s="206" t="s">
        <v>169</v>
      </c>
      <c r="I12" s="207" t="s">
        <v>198</v>
      </c>
      <c r="J12" s="208">
        <v>158</v>
      </c>
      <c r="K12" s="209">
        <f t="shared" si="0"/>
        <v>0.06267354224514082</v>
      </c>
    </row>
    <row r="13" spans="3:11" ht="18" customHeight="1">
      <c r="C13" s="202">
        <v>85</v>
      </c>
      <c r="D13" s="203"/>
      <c r="E13" s="204">
        <v>21</v>
      </c>
      <c r="F13" s="211"/>
      <c r="H13" s="206">
        <v>490</v>
      </c>
      <c r="I13" s="207" t="s">
        <v>170</v>
      </c>
      <c r="J13" s="208">
        <v>145</v>
      </c>
      <c r="K13" s="209">
        <f t="shared" si="0"/>
        <v>0.05751685838952796</v>
      </c>
    </row>
    <row r="14" spans="3:11" ht="18" customHeight="1">
      <c r="C14" s="194">
        <v>70</v>
      </c>
      <c r="D14" s="195"/>
      <c r="E14" s="196">
        <v>111</v>
      </c>
      <c r="F14" s="197">
        <v>123</v>
      </c>
      <c r="H14" s="206" t="s">
        <v>171</v>
      </c>
      <c r="I14" s="207" t="s">
        <v>172</v>
      </c>
      <c r="J14" s="208">
        <v>144</v>
      </c>
      <c r="K14" s="209">
        <f t="shared" si="0"/>
        <v>0.057120190400634666</v>
      </c>
    </row>
    <row r="15" spans="3:11" ht="18" customHeight="1">
      <c r="C15" s="212">
        <v>370</v>
      </c>
      <c r="D15" s="213"/>
      <c r="E15" s="214">
        <v>12</v>
      </c>
      <c r="F15" s="211"/>
      <c r="H15" s="206" t="s">
        <v>173</v>
      </c>
      <c r="I15" s="207" t="s">
        <v>199</v>
      </c>
      <c r="J15" s="208">
        <v>135</v>
      </c>
      <c r="K15" s="209">
        <f t="shared" si="0"/>
        <v>0.053550178500595</v>
      </c>
    </row>
    <row r="16" spans="3:11" ht="18" customHeight="1">
      <c r="C16" s="202">
        <v>76</v>
      </c>
      <c r="D16" s="203"/>
      <c r="E16" s="204">
        <v>65</v>
      </c>
      <c r="F16" s="205">
        <v>65</v>
      </c>
      <c r="H16" s="206" t="s">
        <v>174</v>
      </c>
      <c r="I16" s="207" t="s">
        <v>175</v>
      </c>
      <c r="J16" s="208">
        <v>123</v>
      </c>
      <c r="K16" s="209">
        <f t="shared" si="0"/>
        <v>0.04879016263387544</v>
      </c>
    </row>
    <row r="17" spans="3:11" ht="18" customHeight="1">
      <c r="C17" s="194">
        <v>78</v>
      </c>
      <c r="D17" s="195"/>
      <c r="E17" s="196">
        <v>117</v>
      </c>
      <c r="F17" s="197">
        <v>180</v>
      </c>
      <c r="H17" s="206" t="s">
        <v>176</v>
      </c>
      <c r="I17" s="207" t="s">
        <v>177</v>
      </c>
      <c r="J17" s="208">
        <v>123</v>
      </c>
      <c r="K17" s="209">
        <f t="shared" si="0"/>
        <v>0.04879016263387544</v>
      </c>
    </row>
    <row r="18" spans="3:11" ht="18" customHeight="1">
      <c r="C18" s="212">
        <v>79</v>
      </c>
      <c r="D18" s="213"/>
      <c r="E18" s="214">
        <v>63</v>
      </c>
      <c r="F18" s="210"/>
      <c r="H18" s="206">
        <v>484</v>
      </c>
      <c r="I18" s="207" t="s">
        <v>178</v>
      </c>
      <c r="J18" s="208">
        <v>117</v>
      </c>
      <c r="K18" s="209">
        <f t="shared" si="0"/>
        <v>0.04641015470051567</v>
      </c>
    </row>
    <row r="19" spans="3:11" ht="18" customHeight="1">
      <c r="C19" s="202">
        <v>81</v>
      </c>
      <c r="D19" s="203"/>
      <c r="E19" s="204">
        <v>103</v>
      </c>
      <c r="F19" s="197">
        <v>123</v>
      </c>
      <c r="H19" s="206" t="s">
        <v>179</v>
      </c>
      <c r="I19" s="207" t="s">
        <v>180</v>
      </c>
      <c r="J19" s="208">
        <v>105</v>
      </c>
      <c r="K19" s="209">
        <f t="shared" si="0"/>
        <v>0.04165013883379611</v>
      </c>
    </row>
    <row r="20" spans="3:11" ht="18" customHeight="1">
      <c r="C20" s="202">
        <v>381</v>
      </c>
      <c r="D20" s="203"/>
      <c r="E20" s="204">
        <v>20</v>
      </c>
      <c r="F20" s="64"/>
      <c r="H20" s="206">
        <v>401</v>
      </c>
      <c r="I20" s="207" t="s">
        <v>181</v>
      </c>
      <c r="J20" s="208">
        <v>94</v>
      </c>
      <c r="K20" s="209">
        <f t="shared" si="0"/>
        <v>0.03728679095596985</v>
      </c>
    </row>
    <row r="21" spans="3:11" ht="18" customHeight="1">
      <c r="C21" s="215">
        <v>170</v>
      </c>
      <c r="D21" s="77"/>
      <c r="E21" s="216">
        <v>21</v>
      </c>
      <c r="F21" s="217">
        <v>21</v>
      </c>
      <c r="H21" s="206">
        <v>268</v>
      </c>
      <c r="I21" s="207" t="s">
        <v>182</v>
      </c>
      <c r="J21" s="208">
        <v>75</v>
      </c>
      <c r="K21" s="209">
        <f t="shared" si="0"/>
        <v>0.029750099166997224</v>
      </c>
    </row>
    <row r="22" spans="3:11" ht="18" customHeight="1">
      <c r="C22" s="202">
        <v>175</v>
      </c>
      <c r="D22" s="203"/>
      <c r="E22" s="204">
        <v>43</v>
      </c>
      <c r="F22" s="205">
        <v>43</v>
      </c>
      <c r="H22" s="206">
        <v>76</v>
      </c>
      <c r="I22" s="207" t="s">
        <v>183</v>
      </c>
      <c r="J22" s="208">
        <v>65</v>
      </c>
      <c r="K22" s="209">
        <f t="shared" si="0"/>
        <v>0.02578341927806426</v>
      </c>
    </row>
    <row r="23" spans="3:11" ht="18" customHeight="1">
      <c r="C23" s="215">
        <v>176</v>
      </c>
      <c r="D23" s="77"/>
      <c r="E23" s="216">
        <v>44</v>
      </c>
      <c r="F23" s="217">
        <v>44</v>
      </c>
      <c r="H23" s="206">
        <v>201</v>
      </c>
      <c r="I23" s="207" t="s">
        <v>184</v>
      </c>
      <c r="J23" s="208">
        <v>60</v>
      </c>
      <c r="K23" s="209">
        <f t="shared" si="0"/>
        <v>0.02380007933359778</v>
      </c>
    </row>
    <row r="24" spans="3:11" ht="18" customHeight="1">
      <c r="C24" s="202">
        <v>180</v>
      </c>
      <c r="D24" s="203"/>
      <c r="E24" s="204">
        <v>155</v>
      </c>
      <c r="F24" s="197">
        <v>353</v>
      </c>
      <c r="H24" s="206">
        <v>471</v>
      </c>
      <c r="I24" s="207" t="s">
        <v>185</v>
      </c>
      <c r="J24" s="208">
        <v>55</v>
      </c>
      <c r="K24" s="209">
        <f t="shared" si="0"/>
        <v>0.0218167393891313</v>
      </c>
    </row>
    <row r="25" spans="3:11" ht="18" customHeight="1">
      <c r="C25" s="202">
        <v>181</v>
      </c>
      <c r="D25" s="203"/>
      <c r="E25" s="204">
        <v>155</v>
      </c>
      <c r="F25" s="210"/>
      <c r="H25" s="206">
        <v>267</v>
      </c>
      <c r="I25" s="207" t="s">
        <v>186</v>
      </c>
      <c r="J25" s="208">
        <v>54</v>
      </c>
      <c r="K25" s="209">
        <f t="shared" si="0"/>
        <v>0.021420071400238</v>
      </c>
    </row>
    <row r="26" spans="3:11" ht="18" customHeight="1">
      <c r="C26" s="202">
        <v>380</v>
      </c>
      <c r="D26" s="203"/>
      <c r="E26" s="204">
        <v>43</v>
      </c>
      <c r="F26" s="211"/>
      <c r="H26" s="206">
        <v>176</v>
      </c>
      <c r="I26" s="207" t="s">
        <v>187</v>
      </c>
      <c r="J26" s="208">
        <v>44</v>
      </c>
      <c r="K26" s="209">
        <f t="shared" si="0"/>
        <v>0.01745339151130504</v>
      </c>
    </row>
    <row r="27" spans="3:11" ht="18" customHeight="1">
      <c r="C27" s="215">
        <v>188</v>
      </c>
      <c r="D27" s="77"/>
      <c r="E27" s="216">
        <v>41</v>
      </c>
      <c r="F27" s="217">
        <v>41</v>
      </c>
      <c r="H27" s="206">
        <v>175</v>
      </c>
      <c r="I27" s="207" t="s">
        <v>188</v>
      </c>
      <c r="J27" s="208">
        <v>43</v>
      </c>
      <c r="K27" s="209">
        <f t="shared" si="0"/>
        <v>0.01705672352241174</v>
      </c>
    </row>
    <row r="28" spans="3:11" ht="18" customHeight="1">
      <c r="C28" s="202">
        <v>201</v>
      </c>
      <c r="D28" s="203"/>
      <c r="E28" s="204">
        <v>60</v>
      </c>
      <c r="F28" s="205">
        <v>60</v>
      </c>
      <c r="H28" s="206">
        <v>188</v>
      </c>
      <c r="I28" s="207" t="s">
        <v>200</v>
      </c>
      <c r="J28" s="208">
        <v>41</v>
      </c>
      <c r="K28" s="209">
        <f t="shared" si="0"/>
        <v>0.016263387544625148</v>
      </c>
    </row>
    <row r="29" spans="3:11" ht="18" customHeight="1">
      <c r="C29" s="215">
        <v>206</v>
      </c>
      <c r="D29" s="77"/>
      <c r="E29" s="216">
        <v>39</v>
      </c>
      <c r="F29" s="217">
        <v>39</v>
      </c>
      <c r="H29" s="206">
        <v>206</v>
      </c>
      <c r="I29" s="207" t="s">
        <v>189</v>
      </c>
      <c r="J29" s="208">
        <v>39</v>
      </c>
      <c r="K29" s="209">
        <f t="shared" si="0"/>
        <v>0.015470051566838556</v>
      </c>
    </row>
    <row r="30" spans="3:11" ht="18" customHeight="1">
      <c r="C30" s="202">
        <v>250</v>
      </c>
      <c r="D30" s="203"/>
      <c r="E30" s="204">
        <v>1</v>
      </c>
      <c r="F30" s="205">
        <v>2</v>
      </c>
      <c r="H30" s="206">
        <v>264</v>
      </c>
      <c r="I30" s="207" t="s">
        <v>190</v>
      </c>
      <c r="J30" s="208">
        <v>28</v>
      </c>
      <c r="K30" s="209">
        <f t="shared" si="0"/>
        <v>0.011106703689012296</v>
      </c>
    </row>
    <row r="31" spans="3:11" ht="18" customHeight="1">
      <c r="C31" s="202">
        <v>253</v>
      </c>
      <c r="D31" s="203"/>
      <c r="E31" s="204">
        <v>1</v>
      </c>
      <c r="F31" s="205"/>
      <c r="H31" s="206" t="s">
        <v>191</v>
      </c>
      <c r="I31" s="207" t="s">
        <v>201</v>
      </c>
      <c r="J31" s="208">
        <v>25</v>
      </c>
      <c r="K31" s="209">
        <f t="shared" si="0"/>
        <v>0.009916699722332408</v>
      </c>
    </row>
    <row r="32" spans="3:11" ht="18" customHeight="1">
      <c r="C32" s="194">
        <v>251</v>
      </c>
      <c r="D32" s="195"/>
      <c r="E32" s="196">
        <v>63</v>
      </c>
      <c r="F32" s="197">
        <v>105</v>
      </c>
      <c r="H32" s="206">
        <v>170</v>
      </c>
      <c r="I32" s="207" t="s">
        <v>192</v>
      </c>
      <c r="J32" s="208">
        <v>21</v>
      </c>
      <c r="K32" s="209">
        <f t="shared" si="0"/>
        <v>0.008330027766759222</v>
      </c>
    </row>
    <row r="33" spans="3:11" ht="18" customHeight="1">
      <c r="C33" s="202">
        <v>350</v>
      </c>
      <c r="D33" s="203"/>
      <c r="E33" s="204">
        <v>6</v>
      </c>
      <c r="F33" s="210"/>
      <c r="H33" s="206">
        <v>687</v>
      </c>
      <c r="I33" s="207" t="s">
        <v>202</v>
      </c>
      <c r="J33" s="208">
        <v>17</v>
      </c>
      <c r="K33" s="209">
        <f t="shared" si="0"/>
        <v>0.006743355811186037</v>
      </c>
    </row>
    <row r="34" spans="3:11" ht="18" customHeight="1">
      <c r="C34" s="212">
        <v>252</v>
      </c>
      <c r="D34" s="213"/>
      <c r="E34" s="214">
        <v>36</v>
      </c>
      <c r="F34" s="211"/>
      <c r="H34" s="206">
        <v>686</v>
      </c>
      <c r="I34" s="207" t="s">
        <v>193</v>
      </c>
      <c r="J34" s="208">
        <v>13</v>
      </c>
      <c r="K34" s="209">
        <f t="shared" si="0"/>
        <v>0.005156683855612852</v>
      </c>
    </row>
    <row r="35" spans="3:11" ht="18" customHeight="1">
      <c r="C35" s="202">
        <v>255</v>
      </c>
      <c r="D35" s="203"/>
      <c r="E35" s="204">
        <v>6</v>
      </c>
      <c r="F35" s="205">
        <v>6</v>
      </c>
      <c r="H35" s="206">
        <v>620</v>
      </c>
      <c r="I35" s="207" t="s">
        <v>203</v>
      </c>
      <c r="J35" s="208">
        <v>11</v>
      </c>
      <c r="K35" s="209">
        <f t="shared" si="0"/>
        <v>0.00436334787782626</v>
      </c>
    </row>
    <row r="36" spans="3:11" ht="18" customHeight="1">
      <c r="C36" s="194">
        <v>258</v>
      </c>
      <c r="D36" s="195"/>
      <c r="E36" s="196">
        <v>7</v>
      </c>
      <c r="F36" s="197">
        <v>25</v>
      </c>
      <c r="H36" s="206">
        <v>255</v>
      </c>
      <c r="I36" s="207" t="s">
        <v>204</v>
      </c>
      <c r="J36" s="208">
        <v>6</v>
      </c>
      <c r="K36" s="209">
        <f t="shared" si="0"/>
        <v>0.002380007933359778</v>
      </c>
    </row>
    <row r="37" spans="3:11" ht="18" customHeight="1">
      <c r="C37" s="212">
        <v>259</v>
      </c>
      <c r="D37" s="213"/>
      <c r="E37" s="214">
        <v>18</v>
      </c>
      <c r="F37" s="211"/>
      <c r="H37" s="218" t="s">
        <v>194</v>
      </c>
      <c r="I37" s="219" t="s">
        <v>195</v>
      </c>
      <c r="J37" s="220">
        <v>2</v>
      </c>
      <c r="K37" s="221">
        <f t="shared" si="0"/>
        <v>0.0007933359777865926</v>
      </c>
    </row>
    <row r="38" spans="3:11" ht="18" customHeight="1">
      <c r="C38" s="202">
        <v>260</v>
      </c>
      <c r="D38" s="203"/>
      <c r="E38" s="204">
        <v>125</v>
      </c>
      <c r="F38" s="197">
        <v>135</v>
      </c>
      <c r="H38" s="222"/>
      <c r="I38" s="207"/>
      <c r="J38" s="223">
        <f>SUM(J9:J37)</f>
        <v>2521</v>
      </c>
      <c r="K38" s="224"/>
    </row>
    <row r="39" spans="3:10" ht="12.75">
      <c r="C39" s="202">
        <v>361</v>
      </c>
      <c r="D39" s="203"/>
      <c r="E39" s="204">
        <v>10</v>
      </c>
      <c r="F39" s="64"/>
      <c r="H39" s="153"/>
      <c r="I39" s="203"/>
      <c r="J39" s="2"/>
    </row>
    <row r="40" spans="3:10" ht="12.75">
      <c r="C40" s="215">
        <v>264</v>
      </c>
      <c r="D40" s="77"/>
      <c r="E40" s="216">
        <v>28</v>
      </c>
      <c r="F40" s="217">
        <v>28</v>
      </c>
      <c r="H40" s="153"/>
      <c r="I40" s="203"/>
      <c r="J40" s="203"/>
    </row>
    <row r="41" spans="3:10" ht="12.75">
      <c r="C41" s="202">
        <v>267</v>
      </c>
      <c r="D41" s="203"/>
      <c r="E41" s="204">
        <v>54</v>
      </c>
      <c r="F41" s="205">
        <v>54</v>
      </c>
      <c r="H41" s="153"/>
      <c r="I41" s="203"/>
      <c r="J41" s="203"/>
    </row>
    <row r="42" spans="3:10" ht="12.75">
      <c r="C42" s="215">
        <v>268</v>
      </c>
      <c r="D42" s="77"/>
      <c r="E42" s="216">
        <v>75</v>
      </c>
      <c r="F42" s="217">
        <v>75</v>
      </c>
      <c r="H42" s="153"/>
      <c r="I42" s="203"/>
      <c r="J42" s="203"/>
    </row>
    <row r="43" spans="3:10" ht="12.75">
      <c r="C43" s="202">
        <v>401</v>
      </c>
      <c r="D43" s="203"/>
      <c r="E43" s="204">
        <v>94</v>
      </c>
      <c r="F43" s="205">
        <v>94</v>
      </c>
      <c r="H43" s="153"/>
      <c r="I43" s="203"/>
      <c r="J43" s="2"/>
    </row>
    <row r="44" spans="3:10" ht="12.75">
      <c r="C44" s="215">
        <v>471</v>
      </c>
      <c r="D44" s="77"/>
      <c r="E44" s="216">
        <v>55</v>
      </c>
      <c r="F44" s="217">
        <v>55</v>
      </c>
      <c r="H44" s="153"/>
      <c r="I44" s="203"/>
      <c r="J44" s="2"/>
    </row>
    <row r="45" spans="3:10" ht="12.75">
      <c r="C45" s="202">
        <v>483</v>
      </c>
      <c r="D45" s="203"/>
      <c r="E45" s="204">
        <v>50</v>
      </c>
      <c r="F45" s="205"/>
      <c r="H45" s="153"/>
      <c r="I45" s="203"/>
      <c r="J45" s="2"/>
    </row>
    <row r="46" spans="3:10" ht="12.75">
      <c r="C46" s="202">
        <v>485</v>
      </c>
      <c r="D46" s="203"/>
      <c r="E46" s="204">
        <v>94</v>
      </c>
      <c r="F46" s="211">
        <v>144</v>
      </c>
      <c r="H46" s="153"/>
      <c r="I46" s="203"/>
      <c r="J46" s="203"/>
    </row>
    <row r="47" spans="3:10" ht="12.75">
      <c r="C47" s="215">
        <v>484</v>
      </c>
      <c r="D47" s="77"/>
      <c r="E47" s="216">
        <v>117</v>
      </c>
      <c r="F47" s="217">
        <v>117</v>
      </c>
      <c r="H47" s="153"/>
      <c r="I47" s="203"/>
      <c r="J47" s="203"/>
    </row>
    <row r="48" spans="3:10" ht="12.75">
      <c r="C48" s="202">
        <v>487</v>
      </c>
      <c r="D48" s="203"/>
      <c r="E48" s="204">
        <v>100</v>
      </c>
      <c r="F48" s="197">
        <v>158</v>
      </c>
      <c r="H48" s="153"/>
      <c r="I48" s="203"/>
      <c r="J48" s="2"/>
    </row>
    <row r="49" spans="3:10" ht="12.75">
      <c r="C49" s="202">
        <v>489</v>
      </c>
      <c r="D49" s="203"/>
      <c r="E49" s="204">
        <v>19</v>
      </c>
      <c r="F49" s="210"/>
      <c r="H49" s="153"/>
      <c r="I49" s="203"/>
      <c r="J49" s="203"/>
    </row>
    <row r="50" spans="3:10" ht="12.75">
      <c r="C50" s="202">
        <v>491</v>
      </c>
      <c r="D50" s="203"/>
      <c r="E50" s="204">
        <v>39</v>
      </c>
      <c r="F50" s="211"/>
      <c r="H50" s="153"/>
      <c r="I50" s="203"/>
      <c r="J50" s="203"/>
    </row>
    <row r="51" spans="3:10" ht="12.75">
      <c r="C51" s="215">
        <v>490</v>
      </c>
      <c r="D51" s="77"/>
      <c r="E51" s="216">
        <v>145</v>
      </c>
      <c r="F51" s="217">
        <v>145</v>
      </c>
      <c r="H51" s="153"/>
      <c r="I51" s="203"/>
      <c r="J51" s="2"/>
    </row>
    <row r="52" spans="3:10" ht="12.75">
      <c r="C52" s="202">
        <v>620</v>
      </c>
      <c r="D52" s="203"/>
      <c r="E52" s="204">
        <v>11</v>
      </c>
      <c r="F52" s="205">
        <v>11</v>
      </c>
      <c r="H52" s="153"/>
      <c r="I52" s="203"/>
      <c r="J52" s="203"/>
    </row>
    <row r="53" spans="3:10" ht="12.75">
      <c r="C53" s="215">
        <v>686</v>
      </c>
      <c r="D53" s="77"/>
      <c r="E53" s="216">
        <v>13</v>
      </c>
      <c r="F53" s="217">
        <v>13</v>
      </c>
      <c r="H53" s="153"/>
      <c r="I53" s="203"/>
      <c r="J53" s="2"/>
    </row>
    <row r="54" spans="3:10" ht="12.75">
      <c r="C54" s="212">
        <v>687</v>
      </c>
      <c r="D54" s="213"/>
      <c r="E54" s="214">
        <v>17</v>
      </c>
      <c r="F54" s="211">
        <v>17</v>
      </c>
      <c r="H54" s="153"/>
      <c r="I54" s="203"/>
      <c r="J54" s="203"/>
    </row>
    <row r="55" spans="3:10" ht="12.75">
      <c r="C55" s="154"/>
      <c r="D55" s="59"/>
      <c r="E55" s="225">
        <f>SUM(E9:E54)</f>
        <v>2521</v>
      </c>
      <c r="F55" s="225">
        <f>SUM(F9:F54)</f>
        <v>2521</v>
      </c>
      <c r="H55" s="153"/>
      <c r="I55" s="203"/>
      <c r="J55" s="204"/>
    </row>
    <row r="56" spans="8:9" ht="12.75">
      <c r="H56" s="2"/>
      <c r="I56" s="2"/>
    </row>
    <row r="57" spans="8:9" ht="12.75">
      <c r="H57" s="2"/>
      <c r="I57" s="2"/>
    </row>
    <row r="58" spans="8:9" ht="12.75">
      <c r="H58" s="2"/>
      <c r="I58" s="2"/>
    </row>
    <row r="59" spans="8:9" ht="12.75">
      <c r="H59" s="2"/>
      <c r="I59" s="2"/>
    </row>
    <row r="60" spans="8:9" ht="12.75">
      <c r="H60" s="2"/>
      <c r="I60" s="2"/>
    </row>
    <row r="61" spans="8:9" ht="12.75">
      <c r="H61" s="2"/>
      <c r="I61" s="2"/>
    </row>
    <row r="62" spans="8:9" ht="12.75">
      <c r="H62" s="2"/>
      <c r="I62" s="2"/>
    </row>
    <row r="63" spans="8:9" ht="12.75">
      <c r="H63" s="2"/>
      <c r="I63" s="2"/>
    </row>
    <row r="64" spans="8:9" ht="12.75">
      <c r="H64" s="2"/>
      <c r="I64" s="2"/>
    </row>
    <row r="65" spans="8:9" ht="12.75">
      <c r="H65" s="2"/>
      <c r="I65" s="2"/>
    </row>
    <row r="66" spans="8:9" ht="12.75">
      <c r="H66" s="2"/>
      <c r="I66" s="2"/>
    </row>
    <row r="67" spans="8:9" ht="12.75">
      <c r="H67" s="2"/>
      <c r="I67" s="2"/>
    </row>
    <row r="68" spans="8:9" ht="12.75">
      <c r="H68" s="2"/>
      <c r="I68" s="2"/>
    </row>
    <row r="69" spans="8:9" ht="12.75">
      <c r="H69" s="2"/>
      <c r="I69" s="2"/>
    </row>
    <row r="70" spans="8:9" ht="12.75">
      <c r="H70" s="2"/>
      <c r="I70" s="2"/>
    </row>
    <row r="71" spans="8:9" ht="12.75">
      <c r="H71" s="2"/>
      <c r="I71" s="2"/>
    </row>
    <row r="72" spans="8:9" ht="12.75">
      <c r="H72" s="2"/>
      <c r="I72" s="2"/>
    </row>
    <row r="73" spans="8:9" ht="12.75">
      <c r="H73" s="2"/>
      <c r="I73" s="2"/>
    </row>
    <row r="74" spans="8:9" ht="12.75">
      <c r="H74" s="2"/>
      <c r="I74" s="2"/>
    </row>
  </sheetData>
  <mergeCells count="4">
    <mergeCell ref="I1:K1"/>
    <mergeCell ref="H4:K4"/>
    <mergeCell ref="H5:K5"/>
    <mergeCell ref="H6:K6"/>
  </mergeCells>
  <printOptions/>
  <pageMargins left="0.75" right="0.75" top="0.68" bottom="0.7" header="0.5" footer="0.4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MS-Word</dc:creator>
  <cp:keywords/>
  <dc:description/>
  <cp:lastModifiedBy>chaum</cp:lastModifiedBy>
  <cp:lastPrinted>2004-02-26T21:45:08Z</cp:lastPrinted>
  <dcterms:created xsi:type="dcterms:W3CDTF">2004-02-24T19:08:43Z</dcterms:created>
  <dcterms:modified xsi:type="dcterms:W3CDTF">2004-03-04T19:20:05Z</dcterms:modified>
  <cp:category/>
  <cp:version/>
  <cp:contentType/>
  <cp:contentStatus/>
</cp:coreProperties>
</file>