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codeName="ThisWorkbook" defaultThemeVersion="124226"/>
  <mc:AlternateContent xmlns:mc="http://schemas.openxmlformats.org/markup-compatibility/2006">
    <mc:Choice Requires="x15">
      <x15ac:absPath xmlns:x15ac="http://schemas.microsoft.com/office/spreadsheetml/2010/11/ac" url="https://lacmta-my.sharepoint.com/personal/chauj_metro_net/Documents/4-24 Report/2023-06/"/>
    </mc:Choice>
  </mc:AlternateContent>
  <xr:revisionPtr revIDLastSave="0" documentId="8_{B2B1C016-11A1-4DC0-9A06-88CDA6E54FB4}" xr6:coauthVersionLast="47" xr6:coauthVersionMax="47" xr10:uidLastSave="{00000000-0000-0000-0000-000000000000}"/>
  <bookViews>
    <workbookView xWindow="-96" yWindow="-96" windowWidth="23232" windowHeight="12552" tabRatio="764" xr2:uid="{00000000-000D-0000-FFFF-FFFF00000000}"/>
  </bookViews>
  <sheets>
    <sheet name="Cover" sheetId="12" r:id="rId1"/>
    <sheet name="System" sheetId="2" r:id="rId2"/>
    <sheet name="Mihrline" sheetId="18" r:id="rId3"/>
    <sheet name="Eqline" sheetId="6" r:id="rId4"/>
    <sheet name="Podiv" sheetId="7" r:id="rId5"/>
    <sheet name="Mihrdiv" sheetId="8" r:id="rId6"/>
    <sheet name="  Routemiles" sheetId="17" r:id="rId7"/>
    <sheet name="Contract Fleet" sheetId="19" r:id="rId8"/>
  </sheets>
  <externalReferences>
    <externalReference r:id="rId9"/>
  </externalReferences>
  <definedNames>
    <definedName name="Lines">#REF!</definedName>
    <definedName name="OneWay">#REF!</definedName>
    <definedName name="_xlnm.Print_Area" localSheetId="0">Cover!$B$1:$B$30</definedName>
    <definedName name="_xlnm.Print_Area" localSheetId="1">System!$A$1:$K$35</definedName>
    <definedName name="_xlnm.Print_Area" localSheetId="2">Mihrline!$B$1:$R$149</definedName>
    <definedName name="_xlnm.Print_Area" localSheetId="3">Eqline!$A$1:$U$149</definedName>
    <definedName name="_xlnm.Print_Area" localSheetId="4">Podiv!$A$1:$L$33</definedName>
    <definedName name="_xlnm.Print_Area" localSheetId="5">Mihrdiv!$A$1:$M$22</definedName>
    <definedName name="_xlnm.Print_Area" localSheetId="6">'  Routemiles'!$A$1:$D$131</definedName>
    <definedName name="_xlnm.Print_Titles" localSheetId="6">'  Routemiles'!$1:$5</definedName>
    <definedName name="_xlnm.Print_Titles" localSheetId="3">Eqline!$1:$8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7" i="6" l="1"/>
  <c r="T137" i="6"/>
  <c r="A3" i="19" l="1"/>
  <c r="A3" i="17"/>
  <c r="C3" i="8"/>
  <c r="A2" i="7"/>
  <c r="B2" i="6"/>
  <c r="D3" i="18"/>
  <c r="A3" i="2"/>
  <c r="B14" i="12"/>
  <c r="C129" i="17"/>
  <c r="K35" i="2" l="1"/>
  <c r="K34" i="2"/>
  <c r="K33" i="2"/>
  <c r="J35" i="2"/>
  <c r="J34" i="2"/>
  <c r="J33" i="2"/>
  <c r="I35" i="2"/>
  <c r="I34" i="2"/>
  <c r="I33" i="2"/>
  <c r="H35" i="2"/>
  <c r="H34" i="2"/>
  <c r="H33" i="2"/>
  <c r="D35" i="2"/>
  <c r="D34" i="2"/>
  <c r="C35" i="2"/>
  <c r="C34" i="2"/>
  <c r="B35" i="2"/>
  <c r="B34" i="2"/>
  <c r="D33" i="2"/>
  <c r="B33" i="2"/>
  <c r="C33" i="2"/>
  <c r="K29" i="2"/>
  <c r="J29" i="2"/>
  <c r="I29" i="2"/>
  <c r="H29" i="2"/>
  <c r="K28" i="2"/>
  <c r="J28" i="2"/>
  <c r="I28" i="2"/>
  <c r="H28" i="2"/>
  <c r="K27" i="2"/>
  <c r="J27" i="2"/>
  <c r="I27" i="2"/>
  <c r="H27" i="2"/>
  <c r="D29" i="2"/>
  <c r="C29" i="2"/>
  <c r="B29" i="2"/>
  <c r="D28" i="2"/>
  <c r="C28" i="2"/>
  <c r="B28" i="2"/>
  <c r="D27" i="2"/>
  <c r="C27" i="2"/>
  <c r="B27" i="2"/>
  <c r="E27" i="2"/>
  <c r="C30" i="7" l="1"/>
  <c r="K30" i="7"/>
  <c r="J30" i="7"/>
  <c r="I30" i="7"/>
  <c r="H30" i="7"/>
  <c r="G30" i="7"/>
  <c r="F30" i="7"/>
  <c r="E30" i="7"/>
  <c r="D30" i="7"/>
</calcChain>
</file>

<file path=xl/sharedStrings.xml><?xml version="1.0" encoding="utf-8"?>
<sst xmlns="http://schemas.openxmlformats.org/spreadsheetml/2006/main" count="845" uniqueCount="272">
  <si>
    <t>LOS ANGELES COUNTY METROPOLITAN TRANSPORTATION AUTHORITY</t>
  </si>
  <si>
    <t xml:space="preserve">TRANSIT OPERATIONS </t>
  </si>
  <si>
    <t>Strategic Initiatives</t>
  </si>
  <si>
    <t>SCHEDULED SERVICE OPERATING COST FACTORS</t>
  </si>
  <si>
    <t xml:space="preserve"> </t>
  </si>
  <si>
    <t>FROM: Dan Nguyen</t>
  </si>
  <si>
    <t xml:space="preserve">             EO, Transit Operations</t>
  </si>
  <si>
    <t>TO: Distribution</t>
  </si>
  <si>
    <t>PURPOSE OF REPORT:</t>
  </si>
  <si>
    <t>The Scheduled Service Operating Cost Factors Report shows daily vehicle miles, hours, and equipment requirements for scheduled transit service operated by LACMTA, and contracted lines. Revenue hours include layovers but exclude deadheads.  Interline savings indicate buses that are used on more than one line.  Operating Cost Factors reflect the school day service.  Temporary service changes are reported separately. Equipment requirements assume that a bus will not be pulled in and pulled out again during the same peak. Special event service is no longer shown in this report.   Rail service statistics are shown both at vehicle and train levels, adjusted to accommodate gap train operation. Rail schedules may be adjusted for maintenance of way. Yard duties are excluded.</t>
  </si>
  <si>
    <t>HIGHLIGHTS OF THIS ISSUE:</t>
  </si>
  <si>
    <t>BUS:</t>
  </si>
  <si>
    <t>Truncated Line 30 in downtown LA (near Little Tokyo Station) due to the opening of the Regional Connector, and the cancellation of Line 854 (former L-Line shuttle) also due to the opening of the Regional Connector.</t>
  </si>
  <si>
    <t>Shortened Line 256 to end at Highland Park Station on the southern end.</t>
  </si>
  <si>
    <t>Line 665 has been extended over the former route 256 from CSULA and Rose Hill Transit Center seven days a week.</t>
  </si>
  <si>
    <t>RAIL:</t>
  </si>
  <si>
    <t>The opening of the Regional Connector stations and having direct one-seat rail service between Long Beach and Azusa on the A (801) Line, and direct service between Santa Monica and East Los Angeles on the E (804) Line</t>
  </si>
  <si>
    <t>Articulated Buses:</t>
  </si>
  <si>
    <t>Lines with articulated buses assigned:  4, 66, 204 , 207, 233, 720, 754, 761, 901 (Orange Line)</t>
  </si>
  <si>
    <t>LOS ANGELES METROPOLITAN TRANSPORTATION AUTHORITY - REPORT NO. 4-24</t>
  </si>
  <si>
    <t>SCHOOL DAY, NON-RACE</t>
  </si>
  <si>
    <t>BUS - Directly Operated</t>
  </si>
  <si>
    <t>GROSS EQUIPMENT REQUIREMENTS           (# OF BUSES)</t>
  </si>
  <si>
    <t>INTERLINE SAVINGS (# OF BUSES)</t>
  </si>
  <si>
    <t>VEHICLE HOURS</t>
  </si>
  <si>
    <t>VEHICLE MILES</t>
  </si>
  <si>
    <t>SERVICE FREQUENCY</t>
  </si>
  <si>
    <t>AM RUSH</t>
  </si>
  <si>
    <t>DAY BASE</t>
  </si>
  <si>
    <t>PM RUSH</t>
  </si>
  <si>
    <t>OWL</t>
  </si>
  <si>
    <t>AM</t>
  </si>
  <si>
    <t>PM</t>
  </si>
  <si>
    <t>TOTAL</t>
  </si>
  <si>
    <t>REVENUE</t>
  </si>
  <si>
    <t>EXCEPT SAT &amp; SUN</t>
  </si>
  <si>
    <t>SATURDAY ONLY</t>
  </si>
  <si>
    <t>SUNDAY &amp; HOLIDAY</t>
  </si>
  <si>
    <t>BUS - Purchased Transportation</t>
  </si>
  <si>
    <t>RAIL</t>
  </si>
  <si>
    <t>VEHICLES (# OF RAILCARS)</t>
  </si>
  <si>
    <t xml:space="preserve">INTERLINE SAVINGS </t>
  </si>
  <si>
    <t>WEEKDAY (MON - FRI)</t>
  </si>
  <si>
    <t>SCHEDULED TRAIN RUNS</t>
  </si>
  <si>
    <t>TRAIN HOURS</t>
  </si>
  <si>
    <t>TRAIN MILES</t>
  </si>
  <si>
    <t>SCHEDULED SERVICE OPERATING COST FACTOR</t>
  </si>
  <si>
    <t>WEEKDAYS</t>
  </si>
  <si>
    <t>SATURDAYS</t>
  </si>
  <si>
    <t>SUNDAYS</t>
  </si>
  <si>
    <t>LINE</t>
  </si>
  <si>
    <t>DIV</t>
  </si>
  <si>
    <t>DIRECTLY OPERATED LINES</t>
  </si>
  <si>
    <t xml:space="preserve"> 2  7</t>
  </si>
  <si>
    <t xml:space="preserve"> 7 13</t>
  </si>
  <si>
    <t xml:space="preserve"> 7</t>
  </si>
  <si>
    <t xml:space="preserve"> 1  7</t>
  </si>
  <si>
    <t xml:space="preserve"> 1</t>
  </si>
  <si>
    <t>13</t>
  </si>
  <si>
    <t>18</t>
  </si>
  <si>
    <t xml:space="preserve"> 1  3</t>
  </si>
  <si>
    <t xml:space="preserve"> 2</t>
  </si>
  <si>
    <t xml:space="preserve"> 9</t>
  </si>
  <si>
    <t xml:space="preserve"> 3</t>
  </si>
  <si>
    <t>15</t>
  </si>
  <si>
    <t xml:space="preserve"> 3 15</t>
  </si>
  <si>
    <t xml:space="preserve"> 5</t>
  </si>
  <si>
    <t xml:space="preserve"> 8</t>
  </si>
  <si>
    <t xml:space="preserve"> 8 15</t>
  </si>
  <si>
    <t xml:space="preserve"> 5 18</t>
  </si>
  <si>
    <t xml:space="preserve"> 3  5</t>
  </si>
  <si>
    <t xml:space="preserve"> 3  7</t>
  </si>
  <si>
    <t xml:space="preserve"> 9 18</t>
  </si>
  <si>
    <t>PURCHASED TRANSPORTATION LINES</t>
  </si>
  <si>
    <t>98</t>
  </si>
  <si>
    <t>97</t>
  </si>
  <si>
    <t>95</t>
  </si>
  <si>
    <t>WEEKDAY (MONDAY - FRIDAY)</t>
  </si>
  <si>
    <t>LOS ANGELES COUNTY METROPOLITAN TRANSPORTATION AUTHORITY - REPORT NO. 4-24</t>
  </si>
  <si>
    <t>EQUIPMENT</t>
  </si>
  <si>
    <t>AM PEAK</t>
  </si>
  <si>
    <t>BASE</t>
  </si>
  <si>
    <t>PM PEAK</t>
  </si>
  <si>
    <t>Interline Savings</t>
  </si>
  <si>
    <t>801-11</t>
  </si>
  <si>
    <t>801-24</t>
  </si>
  <si>
    <t>804-14</t>
  </si>
  <si>
    <t>804-21</t>
  </si>
  <si>
    <t>S C H E D U L E D   T R A I N S</t>
  </si>
  <si>
    <t>DIVISION NUMBER</t>
  </si>
  <si>
    <t xml:space="preserve">NAME   OF   DIVISION   </t>
  </si>
  <si>
    <t>BUS</t>
  </si>
  <si>
    <t>DIV  01  6TH CENTRAL</t>
  </si>
  <si>
    <t>DIV  02  LOS ANGELES</t>
  </si>
  <si>
    <t>DIV  03  CYPRESS PARK</t>
  </si>
  <si>
    <t>DIV  05  SOUTH CENTRAL</t>
  </si>
  <si>
    <t>DIV  07  WEST HOLLYWOOD</t>
  </si>
  <si>
    <t>DIV  08  WEST VALLEY</t>
  </si>
  <si>
    <t>DIV  09  EL MONTE</t>
  </si>
  <si>
    <t>DIV  13  GATEWAY</t>
  </si>
  <si>
    <t>DIV  15  EAST VALLEY</t>
  </si>
  <si>
    <t>DIV  18  SOUTH BAY</t>
  </si>
  <si>
    <t>SOUTHLAND TRANSIT</t>
  </si>
  <si>
    <t>MV TRANSPORTATION</t>
  </si>
  <si>
    <t>TRANSDEV</t>
  </si>
  <si>
    <t>METRO A LINE</t>
  </si>
  <si>
    <t>24</t>
  </si>
  <si>
    <t>20</t>
  </si>
  <si>
    <t>METRO B LINE</t>
  </si>
  <si>
    <t>METRO C LINE</t>
  </si>
  <si>
    <t>14</t>
  </si>
  <si>
    <t>METRO E LINE</t>
  </si>
  <si>
    <t>21</t>
  </si>
  <si>
    <t>16</t>
  </si>
  <si>
    <t>METRO K LINE</t>
  </si>
  <si>
    <t>-TOTALS-</t>
  </si>
  <si>
    <t xml:space="preserve">NOTE - </t>
  </si>
  <si>
    <t>SPECIAL EVENT PULLOUTS AND TEMPORARY SCHEDULE CHANGES NOT INCLUDED.</t>
  </si>
  <si>
    <t>WEEKDAY PULLOUTS REFLECT SCHOOL DAY SCHEDULES WHICH OPERATE 3 OR MORE DAYS PER WEEK.</t>
  </si>
  <si>
    <t>HOURS AND MILES BY DIVISION (Bus Only)</t>
  </si>
  <si>
    <t>DIVISION</t>
  </si>
  <si>
    <t>NON-REVENUE</t>
  </si>
  <si>
    <t>NUMBER</t>
  </si>
  <si>
    <t>HOURS</t>
  </si>
  <si>
    <t>MILES</t>
  </si>
  <si>
    <t>1</t>
  </si>
  <si>
    <t>2</t>
  </si>
  <si>
    <t>3</t>
  </si>
  <si>
    <t>5</t>
  </si>
  <si>
    <t>7</t>
  </si>
  <si>
    <t>8</t>
  </si>
  <si>
    <t>9</t>
  </si>
  <si>
    <t>ROUTE NAMES AND ONE-WAY MILEAGE</t>
  </si>
  <si>
    <t>Primary Line</t>
  </si>
  <si>
    <t>Route Group</t>
  </si>
  <si>
    <t>One way miles</t>
  </si>
  <si>
    <t>Name Provided by Hastus</t>
  </si>
  <si>
    <t>Trip Route</t>
  </si>
  <si>
    <t>WESTWOOD - EXPOSITION PARK VIA SUNSET-ALVARADO</t>
  </si>
  <si>
    <t>DOWNTOWN LA - SANTA MONICA VIA SANTA MONICA BL</t>
  </si>
  <si>
    <t>10-48</t>
  </si>
  <si>
    <t>W HOLLYWOOD-DTWN LA -AVALON STA VIA MELROSE-AVALON</t>
  </si>
  <si>
    <t>14-37</t>
  </si>
  <si>
    <t>CEDAR SINAI-DTWN LA-WASH/FAIRFAX VIA BEVERLY-ADAMS</t>
  </si>
  <si>
    <t>DOWNTOWN LA - WEST HOLLYWOOD VIA WEST 3RD ST</t>
  </si>
  <si>
    <t>WILSHIRE WESTERN STA-MONTEBELLO VIA 6TH - WHITTIER</t>
  </si>
  <si>
    <t>DOWNTOWN LA - SANTA MONICA VIA WILSHIRE BL</t>
  </si>
  <si>
    <t>CENTURY CITY-DTW LA-VIA OLYMPIC</t>
  </si>
  <si>
    <t>PICO RIMPAU - DTWN LA - LITTLE TOKYO STA VIA PICO</t>
  </si>
  <si>
    <t>DOWNTOWN LA - SANTA MONICA VIA VENICE BL</t>
  </si>
  <si>
    <t>35-38</t>
  </si>
  <si>
    <t>DOWNTOWN LA- WLA VIA WASHINGTON BL &amp; JEFFERSON BL</t>
  </si>
  <si>
    <t>DOWNTOWN LA-SBAY GALLERIA VIA KING BL-HAWTHORNE BL</t>
  </si>
  <si>
    <t>LINCOLN HEIGHTS-DTWN LA-HARBR FWY STA VIA BROADWAY</t>
  </si>
  <si>
    <t>WESTLAKE/MCARTHUR PK STA-DTWN LA-CSU DH VIA AVALON</t>
  </si>
  <si>
    <t>DOWNTOWN LA - CSU DOMIGUEZ HILLS VIA CENTRAL AV</t>
  </si>
  <si>
    <t>DOWNTOWN LA ¿ WILLOWBROOK STA VIA COMPTON AV</t>
  </si>
  <si>
    <t>DOWNTOWN LA - ARTESIA STATION VIA LONG BEACH BL</t>
  </si>
  <si>
    <t>DOWNTOWN LA - HAWAIIAN GARDENS VIA TELEGRAPH RD</t>
  </si>
  <si>
    <t>WILSHIRE CTR-DTWN LA-MONTEBELLO VIA 8TH-OLYMPIC</t>
  </si>
  <si>
    <t>DOWNTOWN LA - EL MONTE VIA CESAR CHAVEZ-GARVEY AVS</t>
  </si>
  <si>
    <t>DOWNTOWN LA - EL MONTE VIA VALLEY BL</t>
  </si>
  <si>
    <t>DOWNTOWN LA-ARCADIA VIA HUNTINGTON-MAIN-LAS TUNAS</t>
  </si>
  <si>
    <t>EAGLE ROCK- DWNTWN LA- HARBOR FWY STA VIA FIGUEROA</t>
  </si>
  <si>
    <t>DTLA - NOHO STA VIA VINELAND-FOOTHILL-GLENDALE BL</t>
  </si>
  <si>
    <t>DWNTWN LA- SYLMAR STA VIA GLENDALE - GLENOAKS BLS</t>
  </si>
  <si>
    <t>DTWN LA - NOHO STA VIA SAN FERNANDO RD-MAGNOLIA BL</t>
  </si>
  <si>
    <t>LAX CTY BUS CTR - S GATE VIA LA TIJERA-EXPOSITION</t>
  </si>
  <si>
    <t>W HOLLYWOOD - VERNON VIA LA CIENEGA BL</t>
  </si>
  <si>
    <t>MONTEBELLO - MONTEREY PARK VIA 1ST-GARVEY</t>
  </si>
  <si>
    <t>MARINA DEL REY - PICO RIVERA VIA SLAUSON AV</t>
  </si>
  <si>
    <t>PLAYA VISTA- BELL GARDENS VIA JEFFERSON BL-GAGE AV</t>
  </si>
  <si>
    <t>LAX CITY BUS CTR - NORWALK STA VIA FLORENCE AV</t>
  </si>
  <si>
    <t>PLAYA DEL REY - NORWALK VIA MANCHESTER - FIRESTONE</t>
  </si>
  <si>
    <t>LAX CTY BUS CTR-DOWNEY VIA CENTURY BL-IMPERIAL HWY</t>
  </si>
  <si>
    <t>AVIATION/LAX STA- WHITTWOOD CTR  VIA IMPERIAL HWY</t>
  </si>
  <si>
    <t>HARBOR FWY STA - DOWNEY VIA COMPTON - SOMERSET BLS</t>
  </si>
  <si>
    <t>MALIBU - SANTA MONICA</t>
  </si>
  <si>
    <t>CHATSWORTH STA - ENCINO VIA TOPANGA CYN-VENTURA BL</t>
  </si>
  <si>
    <t>CANOGA PARK - N HOLLYWOOD STA VIA ROSCOE BL</t>
  </si>
  <si>
    <t>VAN NUYS - BURBANK STA VIA OXNARD ST</t>
  </si>
  <si>
    <t>N. HOLLYWOOD STA- BURBANK STA VIA RIVERSIDE-OLIVE</t>
  </si>
  <si>
    <t>CHATSWORTH STA-SHERMAN OAKS VIA DEVONSHIRE-WOODMAN</t>
  </si>
  <si>
    <t>THOUSAND OAKS -AGOURA HILLS -CALABASAS -WARNER CTR</t>
  </si>
  <si>
    <t>WOODLAND HILLS - N HOLLYWOOD STA VIA SHERMAN WAY</t>
  </si>
  <si>
    <t>WEST HILLS - BURBANK VIA VICTORY BL</t>
  </si>
  <si>
    <t>WEST HILLS - BURBANK VIA VANOWEN ST</t>
  </si>
  <si>
    <t>CHATSWORTH STA -SUN VALLEY VIA NORDHOFF-OSBORNE ST</t>
  </si>
  <si>
    <t>WARNER CTR-BURBANK AIRPT VIA VALLEY CIR-SATICOY ST</t>
  </si>
  <si>
    <t>ROSE HILL TC - ARCADIA L LINE STA  VIA HUNTINGTON</t>
  </si>
  <si>
    <t>HOLLYWOOD-GLENDALE-PASADENA VIA LOS FELIZ-COLORADO</t>
  </si>
  <si>
    <t>ROSE HILL TC - E HOLLYWOOD VIA FIGUEROA ST-YORK BL</t>
  </si>
  <si>
    <t>WILLOWBROOK STA - DEL AMO STA VIA WILLOWBROOK AV</t>
  </si>
  <si>
    <t>HOLLYWOOD -ATHENS VIA VERMONT AV</t>
  </si>
  <si>
    <t>HOLLYWOOD - ATHENS VIA NORMANDIE AV</t>
  </si>
  <si>
    <t>HOLLYWOOD - CRENSHAW STA VIA WESTERN AV</t>
  </si>
  <si>
    <t>EXPO/CRENSHAW STA- GARDENA  VIA ARLNGTN - VAN NESS</t>
  </si>
  <si>
    <t>HLLYWD VINE STA - SO BAY GALERIA VIA CRENSHAW BL</t>
  </si>
  <si>
    <t>211-215</t>
  </si>
  <si>
    <t>INGLEWOOD-SOUTH BAY GALLERIA VIA PRAIRIE-INGLEWOOD</t>
  </si>
  <si>
    <t>HLLYWD/HGHLND STA - HWTHRNE/LENNOX STA VIA LA BREA</t>
  </si>
  <si>
    <t>E HOLLYWOOD - LA CIENEGA STA VIA HOLLYWOOD-FAIRFAX</t>
  </si>
  <si>
    <t>BURBANK RITC- HOLLYWOOD VIA RIVERSIDE/HOLLYWOOD WY</t>
  </si>
  <si>
    <t>SYLMAR-UNIVERSAL CTY VIA SAN FERNANDO - LANKERSHIM</t>
  </si>
  <si>
    <t>SYLMAR- SAN FERNANDO- STUDIO CITY- VIA LAUREL CYN</t>
  </si>
  <si>
    <t>LAKE VIEW TERR - SHERMAN OAKS VIA VAN NUYS BL</t>
  </si>
  <si>
    <t>SYLMAR - SHERMAN OAKS  VIA SEPULVEDA BL</t>
  </si>
  <si>
    <t>SYLMAR STA-ENCINO VIA BALBOA BL RINALDI ST</t>
  </si>
  <si>
    <t>ENCINO-N. HOLYWD VIA WOODLEY-WHITE OAK BURBANK BL</t>
  </si>
  <si>
    <t>NORTHRIDGE-UNIVERSAL CITY VIA VENTURA-RESEDA BLS</t>
  </si>
  <si>
    <t>NORTHRIDGE - TARZANA VIA TAMPA - WINNETKA AVS</t>
  </si>
  <si>
    <t>CHATSWORTH STA-WOODLAND HILLS VIA DE SOTO AV</t>
  </si>
  <si>
    <t>HARBOR GATEWAY TRANS CTR - SAN PEDRO VIA AVALON BL</t>
  </si>
  <si>
    <t>EAGLE ROCK-LONG BCH GL STA VIA EAGLE ROCK-SOTO ST</t>
  </si>
  <si>
    <t>HIGHLAND PARK - PARAMOUNT VIA FREMONT - EASTERN</t>
  </si>
  <si>
    <t>ARTESIA STATION-PASADENA VIA ATLANTIC - FAIR OAKS</t>
  </si>
  <si>
    <t>PICO RIVERA - LAKEWOOD CTR MALL VIA PARAMOUNT BL</t>
  </si>
  <si>
    <t>EL MONTE STA- PASADENA VIA TEMPLE CITY BL DEL MAR</t>
  </si>
  <si>
    <t>SIERRA MADRE VILLA STA - EL MONTE STA VIA BALDWIN</t>
  </si>
  <si>
    <t>MONTEBELLO- EL MONTE- ARCADIA VIA RUSH SANTA ANITA</t>
  </si>
  <si>
    <t>SYLMAR STA - BURBANK STA - VIA SAN FERNANDO RD</t>
  </si>
  <si>
    <t>HARBOR GATEWAY TC - PALOS VERDES VIA HAWTHORNE BL</t>
  </si>
  <si>
    <t>DOWNTOWN LA - DISNEYLAND VIA HARBOR TWAY-105 FWY</t>
  </si>
  <si>
    <t>487-489</t>
  </si>
  <si>
    <t>DOWNTOWN LA - SIERRA MADRE VILLA STA</t>
  </si>
  <si>
    <t>JEFFERSON PRK - HARBOR GATWY TC VIA HARBR TRANS WY</t>
  </si>
  <si>
    <t>WARNER CENTER CIRCULATOR</t>
  </si>
  <si>
    <t>WESTWOOD - PACIFIC PALISADES VIA SUNSET BL</t>
  </si>
  <si>
    <t>HUNTINGTON PARK  SHUTTLE</t>
  </si>
  <si>
    <t>BEVERLY HILLS-CULVER CITY VIA BURTON -  ROBERTSON</t>
  </si>
  <si>
    <t>DEL MAR STATION - ALTADENA - VIA FAIR OAKS SHUTTLE</t>
  </si>
  <si>
    <t>ALTADENA-PASADENA VIA LAKE - LOS ROBLES - LINCOLN</t>
  </si>
  <si>
    <t>ROSE HILL TC - CITY TERRACE - EAST LA</t>
  </si>
  <si>
    <t>PASADENA VIA DEL MAR STA -COLORADO-ALLEN-NEW YORK</t>
  </si>
  <si>
    <t>SYLMAR OLIVE VIEW HOSP. - SUNLAND VIA FOOTHILL BL</t>
  </si>
  <si>
    <t>SANTA MONICA-DOWNTOWN LA VIA WILSHIRE BLVD</t>
  </si>
  <si>
    <t>HOLLYWOOD - ATHENS VIA VERMONT AV</t>
  </si>
  <si>
    <t>SYLMAR STA- WEST LA VIA VAN NUYS BL - SEPULVEDA BL</t>
  </si>
  <si>
    <t>C &amp; K LINE LINK</t>
  </si>
  <si>
    <t>METRO ORANGE LINE</t>
  </si>
  <si>
    <t>METRO SILVER LINE</t>
  </si>
  <si>
    <t>DOWNTOWN LA- BURBANK STA VIA GRIFFITH PARK</t>
  </si>
  <si>
    <t>EL SEGUNDO - NORWALK STATION VIA ROSECRANS AV</t>
  </si>
  <si>
    <t>COMPTON STA - CERRITOS TOWNE CENTER VIA ALONDRA BL</t>
  </si>
  <si>
    <t>CHATSWORTH STA-STUDIO CTY-CSUN VIA PLUMMR-CLDWT CN</t>
  </si>
  <si>
    <t>JPL - PASADENA</t>
  </si>
  <si>
    <t>WILLOWBROOK STA-SAN PEDRO VIA WILMGTN-VERMONT</t>
  </si>
  <si>
    <t>STUDIO CTY-CEDARS SINAI MED VIA LAUREL CYN-FAIRFAX</t>
  </si>
  <si>
    <t>LAX CITY BUS CTR-LONG BEACH-VIA SEPULVEDA BL - PCH</t>
  </si>
  <si>
    <t>HIGHLAND PARK STA - SIERRA MADRE VILLA STA</t>
  </si>
  <si>
    <t>S MADRE VILLA STA-LAKEWOOD CTR MALL VIA ROSEMEAD</t>
  </si>
  <si>
    <t>PASADENA - N. HOLLYWOOD STA VIA 134 FWY</t>
  </si>
  <si>
    <t>EL MONTE STA- LONG BEACH VA MED CTR VIA I-605 FWY</t>
  </si>
  <si>
    <t>GLENDALE-GRAND STA VIA SAN FERNANDO-RAMPART-HOOVER</t>
  </si>
  <si>
    <t>LAC+USC MED CTR OUT PATIENT SHUTTLE</t>
  </si>
  <si>
    <t xml:space="preserve">FLEET MANAGEMENT REPORT </t>
  </si>
  <si>
    <t>PURCHASED TRANSPORTATION</t>
  </si>
  <si>
    <t>Line</t>
  </si>
  <si>
    <t>Division</t>
  </si>
  <si>
    <t>Size</t>
  </si>
  <si>
    <t>Primary Bus Type</t>
  </si>
  <si>
    <t>Seats</t>
  </si>
  <si>
    <t>32'</t>
  </si>
  <si>
    <t>NABI 32' LF</t>
  </si>
  <si>
    <t>25-38</t>
  </si>
  <si>
    <t>40'</t>
  </si>
  <si>
    <t>New Flyer XN40 / El Dorado</t>
  </si>
  <si>
    <t>32'-40'</t>
  </si>
  <si>
    <t>New Flyer XN40 / NABI 32' LF</t>
  </si>
  <si>
    <t>El Dorado</t>
  </si>
  <si>
    <t>New Flyer XN40</t>
  </si>
  <si>
    <t>New Flyer XN40 / NABI 32' 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</si>
</sst>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
    <numFmt numFmtId="167" formatCode="[$-409]mmmm\ d\,\ yyyy;@"/>
  </numFmts>
  <fonts count="54">
    <font>
      <sz val="10"/>
      <name val="MS Sans Serif"/>
    </font>
    <font>
      <sz val="11"/>
      <color theme="1"/>
      <name val="Calibri"/>
      <family val="2"/>
      <scheme val="minor"/>
    </font>
    <font>
      <sz val="11"/>
      <color theme="1"/>
      <name val="Calibri"/>
      <family val="2"/>
      <scheme val="minor"/>
    </font>
    <font>
      <sz val="10"/>
      <name val="MS Sans Serif"/>
      <family val="2"/>
    </font>
    <font>
      <sz val="10"/>
      <name val="Arial"/>
      <family val="2"/>
    </font>
    <font>
      <sz val="10"/>
      <name val="Courier"/>
      <family val="3"/>
    </font>
    <font>
      <sz val="10"/>
      <name val="Courier New"/>
      <family val="3"/>
    </font>
    <font>
      <sz val="10"/>
      <name val="Arial"/>
      <family val="2"/>
    </font>
    <font>
      <sz val="10"/>
      <color indexed="8"/>
      <name val="Arial"/>
      <family val="2"/>
    </font>
    <font>
      <sz val="14"/>
      <name val="Arial"/>
      <family val="2"/>
    </font>
    <font>
      <b/>
      <sz val="15"/>
      <color indexed="61"/>
      <name val="Calibri"/>
      <family val="2"/>
    </font>
    <font>
      <b/>
      <sz val="13"/>
      <color indexed="61"/>
      <name val="Calibri"/>
      <family val="2"/>
    </font>
    <font>
      <b/>
      <sz val="11"/>
      <color indexed="61"/>
      <name val="Calibri"/>
      <family val="2"/>
    </font>
    <font>
      <sz val="11"/>
      <color indexed="51"/>
      <name val="Calibri"/>
      <family val="2"/>
    </font>
    <font>
      <b/>
      <sz val="18"/>
      <color indexed="61"/>
      <name val="Cambria"/>
      <family val="2"/>
    </font>
    <font>
      <b/>
      <sz val="15"/>
      <name val="Arial"/>
      <family val="2"/>
    </font>
    <font>
      <b/>
      <sz val="12"/>
      <name val="Arial"/>
      <family val="2"/>
    </font>
    <font>
      <b/>
      <sz val="18"/>
      <name val="Arial"/>
      <family val="2"/>
    </font>
    <font>
      <b/>
      <sz val="11"/>
      <name val="Arial"/>
      <family val="2"/>
    </font>
    <font>
      <sz val="11"/>
      <name val="Arial"/>
      <family val="2"/>
    </font>
    <font>
      <b/>
      <sz val="10"/>
      <name val="Arial"/>
      <family val="2"/>
    </font>
    <font>
      <b/>
      <sz val="14"/>
      <name val="Arial"/>
      <family val="2"/>
    </font>
    <font>
      <sz val="10"/>
      <color indexed="8"/>
      <name val="Arial"/>
      <family val="2"/>
    </font>
    <font>
      <sz val="12"/>
      <name val="Arial"/>
      <family val="2"/>
    </font>
    <font>
      <b/>
      <sz val="10"/>
      <color indexed="8"/>
      <name val="Arial"/>
      <family val="2"/>
    </font>
    <font>
      <sz val="8"/>
      <name val="MS Sans Serif"/>
      <family val="2"/>
    </font>
    <font>
      <b/>
      <sz val="9"/>
      <name val="Arial"/>
      <family val="2"/>
    </font>
    <font>
      <b/>
      <sz val="12"/>
      <color indexed="8"/>
      <name val="Arial"/>
      <family val="2"/>
    </font>
    <font>
      <b/>
      <sz val="14"/>
      <color indexed="8"/>
      <name val="Arial"/>
      <family val="2"/>
    </font>
    <font>
      <sz val="11"/>
      <color indexed="8"/>
      <name val="Calibri"/>
      <family val="2"/>
    </font>
    <font>
      <sz val="11"/>
      <color indexed="9"/>
      <name val="Calibri"/>
      <family val="2"/>
    </font>
    <font>
      <sz val="11"/>
      <color indexed="20"/>
      <name val="Calibri"/>
      <family val="2"/>
    </font>
    <font>
      <b/>
      <sz val="11"/>
      <color indexed="51"/>
      <name val="Calibri"/>
      <family val="2"/>
    </font>
    <font>
      <b/>
      <sz val="11"/>
      <color indexed="9"/>
      <name val="Calibri"/>
      <family val="2"/>
    </font>
    <font>
      <i/>
      <sz val="11"/>
      <color indexed="23"/>
      <name val="Calibri"/>
      <family val="2"/>
    </font>
    <font>
      <sz val="11"/>
      <color indexed="17"/>
      <name val="Calibri"/>
      <family val="2"/>
    </font>
    <font>
      <sz val="11"/>
      <color indexed="61"/>
      <name val="Calibri"/>
      <family val="2"/>
    </font>
    <font>
      <sz val="11"/>
      <color indexed="59"/>
      <name val="Calibri"/>
      <family val="2"/>
    </font>
    <font>
      <b/>
      <sz val="11"/>
      <color indexed="62"/>
      <name val="Calibri"/>
      <family val="2"/>
    </font>
    <font>
      <b/>
      <sz val="11"/>
      <color indexed="8"/>
      <name val="Calibri"/>
      <family val="2"/>
    </font>
    <font>
      <sz val="11"/>
      <color indexed="10"/>
      <name val="Calibri"/>
      <family val="2"/>
    </font>
    <font>
      <sz val="10"/>
      <name val="Arial"/>
      <family val="2"/>
    </font>
    <font>
      <sz val="10"/>
      <name val="MS Sans Serif"/>
      <family val="2"/>
    </font>
    <font>
      <sz val="10"/>
      <color indexed="8"/>
      <name val="Arial"/>
      <family val="2"/>
    </font>
    <font>
      <sz val="10"/>
      <color indexed="8"/>
      <name val="Arial"/>
      <family val="2"/>
    </font>
    <font>
      <sz val="10"/>
      <name val="Arial"/>
      <family val="2"/>
    </font>
    <font>
      <sz val="10"/>
      <name val="MS Sans Serif"/>
      <family val="2"/>
    </font>
    <font>
      <sz val="10"/>
      <name val="Arial"/>
      <family val="2"/>
    </font>
    <font>
      <sz val="10"/>
      <name val="Arial"/>
      <family val="2"/>
    </font>
    <font>
      <sz val="10"/>
      <name val="MS Sans Serif"/>
      <family val="2"/>
    </font>
    <font>
      <sz val="10"/>
      <color indexed="8"/>
      <name val="Arial"/>
      <family val="2"/>
    </font>
    <font>
      <sz val="11"/>
      <color theme="1"/>
      <name val="Calibri"/>
      <family val="2"/>
      <scheme val="minor"/>
    </font>
    <font>
      <sz val="10"/>
      <color rgb="FFFF0000"/>
      <name val="MS Sans Serif"/>
      <family val="2"/>
    </font>
    <font>
      <sz val="10"/>
      <color theme="1" tint="0.14999847407452621"/>
      <name val="Arial"/>
      <family val="2"/>
    </font>
  </fonts>
  <fills count="2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8"/>
      </patternFill>
    </fill>
    <fill>
      <patternFill patternType="solid">
        <fgColor indexed="10"/>
      </patternFill>
    </fill>
    <fill>
      <patternFill patternType="solid">
        <fgColor indexed="56"/>
      </patternFill>
    </fill>
    <fill>
      <patternFill patternType="solid">
        <fgColor indexed="53"/>
      </patternFill>
    </fill>
    <fill>
      <patternFill patternType="solid">
        <fgColor indexed="52"/>
      </patternFill>
    </fill>
    <fill>
      <patternFill patternType="solid">
        <fgColor indexed="45"/>
      </patternFill>
    </fill>
    <fill>
      <patternFill patternType="solid">
        <fgColor indexed="9"/>
      </patternFill>
    </fill>
    <fill>
      <patternFill patternType="solid">
        <fgColor indexed="63"/>
      </patternFill>
    </fill>
    <fill>
      <patternFill patternType="solid">
        <fgColor indexed="42"/>
      </patternFill>
    </fill>
    <fill>
      <patternFill patternType="solid">
        <fgColor indexed="53"/>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rgb="FF99CCFF"/>
        <bgColor indexed="64"/>
      </patternFill>
    </fill>
    <fill>
      <patternFill patternType="solid">
        <fgColor rgb="FFCCFFCC"/>
        <bgColor indexed="64"/>
      </patternFill>
    </fill>
    <fill>
      <patternFill patternType="solid">
        <fgColor rgb="FFFFFFCC"/>
        <bgColor indexed="64"/>
      </patternFill>
    </fill>
  </fills>
  <borders count="125">
    <border>
      <left/>
      <right/>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double">
        <color indexed="64"/>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medium">
        <color indexed="64"/>
      </left>
      <right/>
      <top/>
      <bottom/>
      <diagonal/>
    </border>
    <border>
      <left style="thin">
        <color indexed="64"/>
      </left>
      <right style="hair">
        <color indexed="64"/>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hair">
        <color indexed="64"/>
      </right>
      <top style="double">
        <color indexed="64"/>
      </top>
      <bottom style="thin">
        <color indexed="64"/>
      </bottom>
      <diagonal/>
    </border>
    <border>
      <left/>
      <right style="thick">
        <color indexed="64"/>
      </right>
      <top/>
      <bottom style="thin">
        <color indexed="64"/>
      </bottom>
      <diagonal/>
    </border>
    <border>
      <left/>
      <right style="thick">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ck">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medium">
        <color indexed="64"/>
      </top>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right/>
      <top style="thin">
        <color indexed="64"/>
      </top>
      <bottom style="double">
        <color indexed="64"/>
      </bottom>
      <diagonal/>
    </border>
    <border>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ck">
        <color indexed="64"/>
      </left>
      <right/>
      <top style="medium">
        <color indexed="64"/>
      </top>
      <bottom style="thin">
        <color indexed="64"/>
      </bottom>
      <diagonal/>
    </border>
    <border>
      <left style="thick">
        <color indexed="64"/>
      </left>
      <right/>
      <top/>
      <bottom style="medium">
        <color indexed="64"/>
      </bottom>
      <diagonal/>
    </border>
    <border>
      <left style="medium">
        <color indexed="64"/>
      </left>
      <right style="medium">
        <color indexed="64"/>
      </right>
      <top style="thick">
        <color indexed="64"/>
      </top>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hair">
        <color indexed="64"/>
      </right>
      <top/>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ck">
        <color indexed="64"/>
      </bottom>
      <diagonal/>
    </border>
    <border>
      <left style="medium">
        <color indexed="64"/>
      </left>
      <right style="hair">
        <color indexed="64"/>
      </right>
      <top/>
      <bottom style="medium">
        <color indexed="64"/>
      </bottom>
      <diagonal/>
    </border>
    <border>
      <left style="hair">
        <color indexed="64"/>
      </left>
      <right style="hair">
        <color indexed="64"/>
      </right>
      <top/>
      <bottom/>
      <diagonal/>
    </border>
    <border>
      <left style="medium">
        <color indexed="64"/>
      </left>
      <right style="medium">
        <color indexed="64"/>
      </right>
      <top style="thin">
        <color indexed="64"/>
      </top>
      <bottom style="thin">
        <color indexed="64"/>
      </bottom>
      <diagonal/>
    </border>
  </borders>
  <cellStyleXfs count="104">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30" fillId="9"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3"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2" fillId="15" borderId="1" applyNumberFormat="0" applyAlignment="0" applyProtection="0"/>
    <xf numFmtId="0" fontId="33" fillId="16" borderId="2" applyNumberFormat="0" applyAlignment="0" applyProtection="0"/>
    <xf numFmtId="43" fontId="48"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xf numFmtId="0" fontId="35" fillId="1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37" fillId="7" borderId="0" applyNumberFormat="0" applyBorder="0" applyAlignment="0" applyProtection="0"/>
    <xf numFmtId="0" fontId="3" fillId="0" borderId="0"/>
    <xf numFmtId="0" fontId="51" fillId="0" borderId="0"/>
    <xf numFmtId="0" fontId="48" fillId="0" borderId="0"/>
    <xf numFmtId="0" fontId="50" fillId="0" borderId="0">
      <alignment vertical="top"/>
    </xf>
    <xf numFmtId="0" fontId="7" fillId="0" borderId="0"/>
    <xf numFmtId="0" fontId="7" fillId="0" borderId="0"/>
    <xf numFmtId="0" fontId="4" fillId="0" borderId="0"/>
    <xf numFmtId="0" fontId="4" fillId="0" borderId="0"/>
    <xf numFmtId="0" fontId="41" fillId="0" borderId="0" applyNumberFormat="0" applyFill="0" applyBorder="0" applyAlignment="0" applyProtection="0"/>
    <xf numFmtId="0" fontId="4" fillId="0" borderId="0" applyNumberFormat="0" applyFill="0" applyBorder="0" applyAlignment="0" applyProtection="0"/>
    <xf numFmtId="0" fontId="41" fillId="0" borderId="0"/>
    <xf numFmtId="0" fontId="4" fillId="0" borderId="0"/>
    <xf numFmtId="0" fontId="43" fillId="0" borderId="0">
      <alignment vertical="top"/>
    </xf>
    <xf numFmtId="0" fontId="8" fillId="0" borderId="0">
      <alignment vertical="top"/>
    </xf>
    <xf numFmtId="0" fontId="8" fillId="0" borderId="0">
      <alignment vertical="top"/>
    </xf>
    <xf numFmtId="0" fontId="44" fillId="0" borderId="0">
      <alignment vertical="top"/>
    </xf>
    <xf numFmtId="0" fontId="8" fillId="0" borderId="0">
      <alignment vertical="top"/>
    </xf>
    <xf numFmtId="0" fontId="45" fillId="0" borderId="0"/>
    <xf numFmtId="0" fontId="4" fillId="0" borderId="0"/>
    <xf numFmtId="0" fontId="47" fillId="0" borderId="0"/>
    <xf numFmtId="0" fontId="8" fillId="0" borderId="0">
      <alignment vertical="top"/>
    </xf>
    <xf numFmtId="0" fontId="4" fillId="0" borderId="0"/>
    <xf numFmtId="0" fontId="7" fillId="0" borderId="0"/>
    <xf numFmtId="0" fontId="4" fillId="0" borderId="0"/>
    <xf numFmtId="0" fontId="7" fillId="0" borderId="0"/>
    <xf numFmtId="0" fontId="8" fillId="0" borderId="0">
      <alignment vertical="top"/>
    </xf>
    <xf numFmtId="0" fontId="8" fillId="0" borderId="0">
      <alignment vertical="top"/>
    </xf>
    <xf numFmtId="0" fontId="22" fillId="0" borderId="0">
      <alignment vertical="top"/>
    </xf>
    <xf numFmtId="0" fontId="8" fillId="0" borderId="0">
      <alignment vertical="top"/>
    </xf>
    <xf numFmtId="0" fontId="22" fillId="0" borderId="0">
      <alignment vertical="top"/>
    </xf>
    <xf numFmtId="0" fontId="4" fillId="0" borderId="0"/>
    <xf numFmtId="0" fontId="7" fillId="0" borderId="0"/>
    <xf numFmtId="0" fontId="7" fillId="0" borderId="0"/>
    <xf numFmtId="0" fontId="8" fillId="0" borderId="0">
      <alignment vertical="top"/>
    </xf>
    <xf numFmtId="0" fontId="4" fillId="0" borderId="0" applyNumberFormat="0" applyFill="0" applyBorder="0" applyAlignment="0" applyProtection="0"/>
    <xf numFmtId="0" fontId="3" fillId="0" borderId="0"/>
    <xf numFmtId="0" fontId="4" fillId="0" borderId="0"/>
    <xf numFmtId="0" fontId="4" fillId="0" borderId="0"/>
    <xf numFmtId="0" fontId="4" fillId="0" borderId="0"/>
    <xf numFmtId="0" fontId="7" fillId="0" borderId="0"/>
    <xf numFmtId="0" fontId="7" fillId="0" borderId="0"/>
    <xf numFmtId="0" fontId="8" fillId="0" borderId="0">
      <alignment vertical="top"/>
    </xf>
    <xf numFmtId="0" fontId="7" fillId="4" borderId="7" applyNumberFormat="0" applyFont="0" applyAlignment="0" applyProtection="0"/>
    <xf numFmtId="0" fontId="7" fillId="4" borderId="7" applyNumberFormat="0" applyFont="0" applyAlignment="0" applyProtection="0"/>
    <xf numFmtId="0" fontId="4" fillId="4" borderId="7" applyNumberFormat="0" applyFont="0" applyAlignment="0" applyProtection="0"/>
    <xf numFmtId="0" fontId="4" fillId="4" borderId="7" applyNumberFormat="0" applyFont="0" applyAlignment="0" applyProtection="0"/>
    <xf numFmtId="0" fontId="42" fillId="4" borderId="7" applyNumberFormat="0" applyFont="0" applyAlignment="0" applyProtection="0"/>
    <xf numFmtId="0" fontId="3" fillId="4" borderId="7" applyNumberFormat="0" applyFont="0" applyAlignment="0" applyProtection="0"/>
    <xf numFmtId="0" fontId="46" fillId="4" borderId="7" applyNumberFormat="0" applyFont="0" applyAlignment="0" applyProtection="0"/>
    <xf numFmtId="0" fontId="3" fillId="4" borderId="7" applyNumberFormat="0" applyFont="0" applyAlignment="0" applyProtection="0"/>
    <xf numFmtId="0" fontId="49" fillId="4" borderId="7" applyNumberFormat="0" applyFont="0" applyAlignment="0" applyProtection="0"/>
    <xf numFmtId="0" fontId="38" fillId="15"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 fillId="0" borderId="0"/>
  </cellStyleXfs>
  <cellXfs count="729">
    <xf numFmtId="0" fontId="0" fillId="0" borderId="0" xfId="0"/>
    <xf numFmtId="0" fontId="7" fillId="0" borderId="0" xfId="83" applyFont="1"/>
    <xf numFmtId="0" fontId="7" fillId="0" borderId="0" xfId="81" applyFont="1" applyBorder="1" applyAlignment="1">
      <alignment horizontal="center"/>
    </xf>
    <xf numFmtId="0" fontId="7" fillId="0" borderId="0" xfId="81" applyFont="1" applyBorder="1"/>
    <xf numFmtId="3" fontId="9" fillId="18" borderId="0" xfId="81" applyNumberFormat="1" applyFont="1" applyFill="1" applyBorder="1" applyAlignment="1">
      <alignment wrapText="1"/>
    </xf>
    <xf numFmtId="0" fontId="7" fillId="0" borderId="0" xfId="81" applyFont="1" applyBorder="1" applyAlignment="1">
      <alignment wrapText="1"/>
    </xf>
    <xf numFmtId="0" fontId="7" fillId="0" borderId="0" xfId="81" applyFont="1" applyFill="1" applyBorder="1"/>
    <xf numFmtId="164" fontId="7" fillId="0" borderId="0" xfId="81" applyNumberFormat="1" applyFont="1" applyBorder="1" applyAlignment="1">
      <alignment horizontal="center"/>
    </xf>
    <xf numFmtId="0" fontId="15" fillId="0" borderId="10" xfId="84" applyFont="1" applyBorder="1" applyAlignment="1">
      <alignment horizontal="center" wrapText="1"/>
    </xf>
    <xf numFmtId="0" fontId="7" fillId="0" borderId="0" xfId="0" applyFont="1"/>
    <xf numFmtId="0" fontId="16" fillId="0" borderId="11" xfId="84" applyFont="1" applyBorder="1" applyAlignment="1">
      <alignment horizontal="center" vertical="center" wrapText="1"/>
    </xf>
    <xf numFmtId="0" fontId="16" fillId="0" borderId="11" xfId="82" applyFont="1" applyBorder="1" applyAlignment="1">
      <alignment horizontal="center" wrapText="1"/>
    </xf>
    <xf numFmtId="0" fontId="18" fillId="0" borderId="10" xfId="84" applyFont="1" applyBorder="1" applyAlignment="1">
      <alignment wrapText="1"/>
    </xf>
    <xf numFmtId="0" fontId="18" fillId="0" borderId="11" xfId="84" applyFont="1" applyBorder="1" applyAlignment="1">
      <alignment horizontal="left" wrapText="1"/>
    </xf>
    <xf numFmtId="0" fontId="19" fillId="0" borderId="11" xfId="84" applyFont="1" applyBorder="1" applyAlignment="1">
      <alignment wrapText="1"/>
    </xf>
    <xf numFmtId="0" fontId="18" fillId="0" borderId="11" xfId="84" applyFont="1" applyBorder="1" applyAlignment="1">
      <alignment wrapText="1"/>
    </xf>
    <xf numFmtId="0" fontId="20" fillId="0" borderId="11" xfId="82" applyFont="1" applyBorder="1" applyAlignment="1">
      <alignment wrapText="1"/>
    </xf>
    <xf numFmtId="0" fontId="7" fillId="0" borderId="0" xfId="0" applyFont="1" applyAlignment="1">
      <alignment vertical="top"/>
    </xf>
    <xf numFmtId="0" fontId="20" fillId="0" borderId="0" xfId="82" applyFont="1" applyAlignment="1">
      <alignment vertical="top" wrapText="1"/>
    </xf>
    <xf numFmtId="0" fontId="7" fillId="0" borderId="0" xfId="84" applyFont="1" applyAlignment="1">
      <alignment wrapText="1"/>
    </xf>
    <xf numFmtId="0" fontId="19" fillId="0" borderId="0" xfId="85" applyFont="1"/>
    <xf numFmtId="0" fontId="7" fillId="0" borderId="0" xfId="85" applyFont="1"/>
    <xf numFmtId="49" fontId="21" fillId="0" borderId="0" xfId="85" applyNumberFormat="1" applyFont="1"/>
    <xf numFmtId="0" fontId="20" fillId="19" borderId="17" xfId="87" applyFont="1" applyFill="1" applyBorder="1" applyAlignment="1">
      <alignment horizontal="centerContinuous" vertical="center"/>
    </xf>
    <xf numFmtId="0" fontId="20" fillId="19" borderId="18" xfId="87" applyFont="1" applyFill="1" applyBorder="1" applyAlignment="1">
      <alignment horizontal="centerContinuous" vertical="center"/>
    </xf>
    <xf numFmtId="0" fontId="20" fillId="19" borderId="19" xfId="87" applyFont="1" applyFill="1" applyBorder="1" applyAlignment="1">
      <alignment horizontal="center" vertical="center"/>
    </xf>
    <xf numFmtId="0" fontId="20" fillId="19" borderId="20" xfId="87" applyFont="1" applyFill="1" applyBorder="1" applyAlignment="1">
      <alignment horizontal="center" vertical="center"/>
    </xf>
    <xf numFmtId="0" fontId="20" fillId="19" borderId="21" xfId="87" applyFont="1" applyFill="1" applyBorder="1" applyAlignment="1">
      <alignment horizontal="center" vertical="center"/>
    </xf>
    <xf numFmtId="0" fontId="20" fillId="19" borderId="14" xfId="85" applyFont="1" applyFill="1" applyBorder="1"/>
    <xf numFmtId="49" fontId="20" fillId="19" borderId="14" xfId="85" applyNumberFormat="1" applyFont="1" applyFill="1" applyBorder="1"/>
    <xf numFmtId="0" fontId="20" fillId="19" borderId="22" xfId="87" applyFont="1" applyFill="1" applyBorder="1" applyAlignment="1">
      <alignment vertical="center"/>
    </xf>
    <xf numFmtId="49" fontId="20" fillId="19" borderId="23" xfId="87" applyNumberFormat="1" applyFont="1" applyFill="1" applyBorder="1" applyAlignment="1">
      <alignment horizontal="left"/>
    </xf>
    <xf numFmtId="0" fontId="23" fillId="0" borderId="0" xfId="85" applyFont="1" applyAlignment="1">
      <alignment horizontal="center"/>
    </xf>
    <xf numFmtId="166" fontId="23" fillId="0" borderId="0" xfId="85" applyNumberFormat="1" applyFont="1" applyAlignment="1">
      <alignment horizontal="left"/>
    </xf>
    <xf numFmtId="0" fontId="23" fillId="0" borderId="0" xfId="85" applyFont="1"/>
    <xf numFmtId="0" fontId="20" fillId="0" borderId="0" xfId="85" applyFont="1" applyAlignment="1">
      <alignment horizontal="center"/>
    </xf>
    <xf numFmtId="166" fontId="20" fillId="0" borderId="0" xfId="85" applyNumberFormat="1" applyFont="1" applyAlignment="1">
      <alignment horizontal="left"/>
    </xf>
    <xf numFmtId="1" fontId="20" fillId="0" borderId="0" xfId="85" applyNumberFormat="1" applyFont="1" applyAlignment="1">
      <alignment horizontal="left"/>
    </xf>
    <xf numFmtId="0" fontId="7" fillId="0" borderId="0" xfId="77" applyFont="1"/>
    <xf numFmtId="49" fontId="20" fillId="0" borderId="30" xfId="77" applyNumberFormat="1" applyFont="1" applyBorder="1"/>
    <xf numFmtId="0" fontId="6" fillId="0" borderId="0" xfId="79" applyFont="1"/>
    <xf numFmtId="0" fontId="7" fillId="0" borderId="0" xfId="68" applyFont="1"/>
    <xf numFmtId="0" fontId="7" fillId="21" borderId="35" xfId="69" quotePrefix="1" applyFill="1" applyBorder="1"/>
    <xf numFmtId="0" fontId="5" fillId="0" borderId="0" xfId="69" applyFont="1"/>
    <xf numFmtId="0" fontId="20" fillId="21" borderId="36" xfId="78" applyFont="1" applyFill="1" applyBorder="1" applyAlignment="1">
      <alignment horizontal="center"/>
    </xf>
    <xf numFmtId="49" fontId="20" fillId="21" borderId="37" xfId="78" applyNumberFormat="1" applyFont="1" applyFill="1" applyBorder="1" applyAlignment="1">
      <alignment horizontal="center"/>
    </xf>
    <xf numFmtId="0" fontId="20" fillId="20" borderId="38" xfId="78" applyFont="1" applyFill="1" applyBorder="1" applyAlignment="1">
      <alignment horizontal="center"/>
    </xf>
    <xf numFmtId="0" fontId="20" fillId="20" borderId="34" xfId="78" applyFont="1" applyFill="1" applyBorder="1" applyAlignment="1">
      <alignment horizontal="center"/>
    </xf>
    <xf numFmtId="0" fontId="20" fillId="20" borderId="0" xfId="78" applyFont="1" applyFill="1" applyAlignment="1">
      <alignment horizontal="center"/>
    </xf>
    <xf numFmtId="49" fontId="20" fillId="20" borderId="39" xfId="78" applyNumberFormat="1" applyFont="1" applyFill="1" applyBorder="1" applyAlignment="1">
      <alignment horizontal="center"/>
    </xf>
    <xf numFmtId="49" fontId="20" fillId="20" borderId="40" xfId="78" applyNumberFormat="1" applyFont="1" applyFill="1" applyBorder="1" applyAlignment="1">
      <alignment horizontal="center"/>
    </xf>
    <xf numFmtId="49" fontId="20" fillId="20" borderId="13" xfId="78" applyNumberFormat="1" applyFont="1" applyFill="1" applyBorder="1" applyAlignment="1">
      <alignment horizontal="center"/>
    </xf>
    <xf numFmtId="0" fontId="23" fillId="0" borderId="0" xfId="0" applyFont="1"/>
    <xf numFmtId="0" fontId="7" fillId="20" borderId="50" xfId="86" applyFill="1" applyBorder="1" applyAlignment="1">
      <alignment horizontal="center"/>
    </xf>
    <xf numFmtId="0" fontId="7" fillId="20" borderId="51" xfId="86" applyFill="1" applyBorder="1" applyAlignment="1">
      <alignment horizontal="center"/>
    </xf>
    <xf numFmtId="0" fontId="16" fillId="0" borderId="0" xfId="85" applyFont="1" applyAlignment="1">
      <alignment horizontal="center"/>
    </xf>
    <xf numFmtId="0" fontId="19" fillId="0" borderId="0" xfId="70" applyFont="1" applyAlignment="1">
      <alignment horizontal="center"/>
    </xf>
    <xf numFmtId="0" fontId="19" fillId="0" borderId="0" xfId="70" applyFont="1"/>
    <xf numFmtId="0" fontId="7" fillId="0" borderId="0" xfId="70" applyFont="1" applyAlignment="1">
      <alignment horizontal="center"/>
    </xf>
    <xf numFmtId="0" fontId="7" fillId="0" borderId="0" xfId="70" applyFont="1"/>
    <xf numFmtId="0" fontId="20" fillId="0" borderId="26" xfId="70" applyFont="1" applyBorder="1" applyAlignment="1">
      <alignment horizontal="center"/>
    </xf>
    <xf numFmtId="0" fontId="20" fillId="0" borderId="26" xfId="70" applyFont="1" applyBorder="1" applyAlignment="1">
      <alignment horizontal="right"/>
    </xf>
    <xf numFmtId="0" fontId="22" fillId="0" borderId="53" xfId="74" applyBorder="1" applyAlignment="1">
      <alignment horizontal="center" vertical="top"/>
    </xf>
    <xf numFmtId="0" fontId="6" fillId="21" borderId="17" xfId="71" applyFont="1" applyFill="1" applyBorder="1" applyAlignment="1">
      <alignment horizontal="center"/>
    </xf>
    <xf numFmtId="0" fontId="20" fillId="20" borderId="62" xfId="71" applyFont="1" applyFill="1" applyBorder="1" applyAlignment="1">
      <alignment horizontal="center"/>
    </xf>
    <xf numFmtId="1" fontId="27" fillId="0" borderId="0" xfId="0" applyNumberFormat="1" applyFont="1" applyAlignment="1">
      <alignment horizontal="center"/>
    </xf>
    <xf numFmtId="3" fontId="20" fillId="19" borderId="14" xfId="81" applyNumberFormat="1" applyFont="1" applyFill="1" applyBorder="1" applyAlignment="1">
      <alignment horizontal="center" wrapText="1"/>
    </xf>
    <xf numFmtId="3" fontId="20" fillId="19" borderId="14" xfId="81" applyNumberFormat="1" applyFont="1" applyFill="1" applyBorder="1" applyAlignment="1">
      <alignment horizontal="center" vertical="center" wrapText="1"/>
    </xf>
    <xf numFmtId="164" fontId="20" fillId="19" borderId="14" xfId="81" applyNumberFormat="1" applyFont="1" applyFill="1" applyBorder="1" applyAlignment="1">
      <alignment horizontal="center" wrapText="1"/>
    </xf>
    <xf numFmtId="165" fontId="20" fillId="19" borderId="14" xfId="81" applyNumberFormat="1" applyFont="1" applyFill="1" applyBorder="1" applyAlignment="1">
      <alignment horizontal="center" vertical="center" wrapText="1"/>
    </xf>
    <xf numFmtId="0" fontId="24" fillId="19" borderId="14" xfId="67" applyFont="1" applyFill="1" applyBorder="1" applyAlignment="1">
      <alignment horizontal="center" vertical="top"/>
    </xf>
    <xf numFmtId="0" fontId="24" fillId="0" borderId="53" xfId="74" applyFont="1" applyBorder="1" applyAlignment="1">
      <alignment horizontal="center" vertical="top"/>
    </xf>
    <xf numFmtId="49" fontId="20" fillId="0" borderId="0" xfId="77" applyNumberFormat="1" applyFont="1" applyAlignment="1">
      <alignment horizontal="center"/>
    </xf>
    <xf numFmtId="49" fontId="20" fillId="0" borderId="26" xfId="77" applyNumberFormat="1" applyFont="1" applyBorder="1" applyAlignment="1">
      <alignment horizontal="center"/>
    </xf>
    <xf numFmtId="0" fontId="7" fillId="22" borderId="50" xfId="86" applyFill="1" applyBorder="1" applyAlignment="1">
      <alignment horizontal="center"/>
    </xf>
    <xf numFmtId="0" fontId="7" fillId="22" borderId="51" xfId="86" applyFill="1" applyBorder="1" applyAlignment="1">
      <alignment horizontal="center"/>
    </xf>
    <xf numFmtId="3" fontId="22" fillId="22" borderId="72" xfId="76" applyNumberFormat="1" applyFill="1" applyBorder="1" applyAlignment="1">
      <alignment horizontal="center" vertical="top"/>
    </xf>
    <xf numFmtId="3" fontId="22" fillId="22" borderId="53" xfId="76" applyNumberFormat="1" applyFill="1" applyBorder="1" applyAlignment="1">
      <alignment horizontal="center" vertical="top"/>
    </xf>
    <xf numFmtId="0" fontId="20" fillId="22" borderId="62" xfId="71" applyFont="1" applyFill="1" applyBorder="1" applyAlignment="1">
      <alignment horizontal="center"/>
    </xf>
    <xf numFmtId="0" fontId="20" fillId="22" borderId="38" xfId="78" applyFont="1" applyFill="1" applyBorder="1" applyAlignment="1">
      <alignment horizontal="center"/>
    </xf>
    <xf numFmtId="0" fontId="20" fillId="22" borderId="34" xfId="78" applyFont="1" applyFill="1" applyBorder="1" applyAlignment="1">
      <alignment horizontal="center"/>
    </xf>
    <xf numFmtId="49" fontId="20" fillId="22" borderId="39" xfId="78" applyNumberFormat="1" applyFont="1" applyFill="1" applyBorder="1" applyAlignment="1">
      <alignment horizontal="center"/>
    </xf>
    <xf numFmtId="49" fontId="20" fillId="22" borderId="40" xfId="78" applyNumberFormat="1" applyFont="1" applyFill="1" applyBorder="1" applyAlignment="1">
      <alignment horizontal="center"/>
    </xf>
    <xf numFmtId="0" fontId="20" fillId="22" borderId="33" xfId="78" applyFont="1" applyFill="1" applyBorder="1" applyAlignment="1">
      <alignment horizontal="center"/>
    </xf>
    <xf numFmtId="49" fontId="20" fillId="22" borderId="63" xfId="78" applyNumberFormat="1" applyFont="1" applyFill="1" applyBorder="1" applyAlignment="1">
      <alignment horizontal="center"/>
    </xf>
    <xf numFmtId="0" fontId="7" fillId="23" borderId="50" xfId="86" applyFill="1" applyBorder="1" applyAlignment="1">
      <alignment horizontal="center"/>
    </xf>
    <xf numFmtId="0" fontId="7" fillId="23" borderId="51" xfId="86" applyFill="1" applyBorder="1" applyAlignment="1">
      <alignment horizontal="center"/>
    </xf>
    <xf numFmtId="0" fontId="7" fillId="23" borderId="59" xfId="86" applyFill="1" applyBorder="1" applyAlignment="1">
      <alignment horizontal="center"/>
    </xf>
    <xf numFmtId="0" fontId="20" fillId="23" borderId="50" xfId="86" applyFont="1" applyFill="1" applyBorder="1" applyAlignment="1">
      <alignment horizontal="center"/>
    </xf>
    <xf numFmtId="0" fontId="20" fillId="23" borderId="51" xfId="86" applyFont="1" applyFill="1" applyBorder="1" applyAlignment="1">
      <alignment horizontal="center"/>
    </xf>
    <xf numFmtId="0" fontId="20" fillId="23" borderId="62" xfId="71" applyFont="1" applyFill="1" applyBorder="1" applyAlignment="1">
      <alignment horizontal="center"/>
    </xf>
    <xf numFmtId="0" fontId="20" fillId="23" borderId="75" xfId="71" applyFont="1" applyFill="1" applyBorder="1" applyAlignment="1">
      <alignment horizontal="center"/>
    </xf>
    <xf numFmtId="0" fontId="20" fillId="23" borderId="38" xfId="78" applyFont="1" applyFill="1" applyBorder="1" applyAlignment="1">
      <alignment horizontal="center"/>
    </xf>
    <xf numFmtId="0" fontId="20" fillId="23" borderId="34" xfId="78" applyFont="1" applyFill="1" applyBorder="1" applyAlignment="1">
      <alignment horizontal="center"/>
    </xf>
    <xf numFmtId="0" fontId="20" fillId="23" borderId="74" xfId="78" applyFont="1" applyFill="1" applyBorder="1" applyAlignment="1">
      <alignment horizontal="center"/>
    </xf>
    <xf numFmtId="49" fontId="20" fillId="23" borderId="39" xfId="78" applyNumberFormat="1" applyFont="1" applyFill="1" applyBorder="1" applyAlignment="1">
      <alignment horizontal="center"/>
    </xf>
    <xf numFmtId="49" fontId="20" fillId="23" borderId="40" xfId="78" applyNumberFormat="1" applyFont="1" applyFill="1" applyBorder="1" applyAlignment="1">
      <alignment horizontal="center"/>
    </xf>
    <xf numFmtId="49" fontId="20" fillId="23" borderId="75" xfId="78" applyNumberFormat="1" applyFont="1" applyFill="1" applyBorder="1" applyAlignment="1">
      <alignment horizontal="center"/>
    </xf>
    <xf numFmtId="0" fontId="17" fillId="24" borderId="11" xfId="82" applyFont="1" applyFill="1" applyBorder="1" applyAlignment="1">
      <alignment horizontal="center" wrapText="1"/>
    </xf>
    <xf numFmtId="0" fontId="16" fillId="24" borderId="76" xfId="84" applyFont="1" applyFill="1" applyBorder="1" applyAlignment="1">
      <alignment vertical="center" wrapText="1"/>
    </xf>
    <xf numFmtId="165" fontId="8" fillId="20" borderId="54" xfId="0" applyNumberFormat="1" applyFont="1" applyFill="1" applyBorder="1" applyAlignment="1">
      <alignment horizontal="center"/>
    </xf>
    <xf numFmtId="165" fontId="8" fillId="20" borderId="29" xfId="0" applyNumberFormat="1" applyFont="1" applyFill="1" applyBorder="1" applyAlignment="1">
      <alignment horizontal="center"/>
    </xf>
    <xf numFmtId="165" fontId="8" fillId="20" borderId="33" xfId="0" applyNumberFormat="1" applyFont="1" applyFill="1" applyBorder="1" applyAlignment="1">
      <alignment horizontal="center"/>
    </xf>
    <xf numFmtId="165" fontId="8" fillId="20" borderId="56" xfId="0" applyNumberFormat="1" applyFont="1" applyFill="1" applyBorder="1" applyAlignment="1">
      <alignment horizontal="center"/>
    </xf>
    <xf numFmtId="165" fontId="8" fillId="20" borderId="51" xfId="0" applyNumberFormat="1" applyFont="1" applyFill="1" applyBorder="1" applyAlignment="1">
      <alignment horizontal="center"/>
    </xf>
    <xf numFmtId="165" fontId="8" fillId="20" borderId="52" xfId="0" applyNumberFormat="1" applyFont="1" applyFill="1" applyBorder="1" applyAlignment="1">
      <alignment horizontal="center"/>
    </xf>
    <xf numFmtId="165" fontId="8" fillId="22" borderId="54" xfId="0" applyNumberFormat="1" applyFont="1" applyFill="1" applyBorder="1" applyAlignment="1">
      <alignment horizontal="center"/>
    </xf>
    <xf numFmtId="165" fontId="8" fillId="22" borderId="29" xfId="0" applyNumberFormat="1" applyFont="1" applyFill="1" applyBorder="1" applyAlignment="1">
      <alignment horizontal="center"/>
    </xf>
    <xf numFmtId="165" fontId="8" fillId="22" borderId="56" xfId="0" applyNumberFormat="1" applyFont="1" applyFill="1" applyBorder="1" applyAlignment="1">
      <alignment horizontal="center"/>
    </xf>
    <xf numFmtId="165" fontId="8" fillId="22" borderId="51" xfId="0" applyNumberFormat="1" applyFont="1" applyFill="1" applyBorder="1" applyAlignment="1">
      <alignment horizontal="center"/>
    </xf>
    <xf numFmtId="165" fontId="8" fillId="23" borderId="54" xfId="0" applyNumberFormat="1" applyFont="1" applyFill="1" applyBorder="1" applyAlignment="1">
      <alignment horizontal="center"/>
    </xf>
    <xf numFmtId="165" fontId="8" fillId="23" borderId="29" xfId="0" applyNumberFormat="1" applyFont="1" applyFill="1" applyBorder="1" applyAlignment="1">
      <alignment horizontal="center"/>
    </xf>
    <xf numFmtId="165" fontId="8" fillId="23" borderId="74" xfId="0" applyNumberFormat="1" applyFont="1" applyFill="1" applyBorder="1" applyAlignment="1">
      <alignment horizontal="center"/>
    </xf>
    <xf numFmtId="165" fontId="8" fillId="23" borderId="56" xfId="0" applyNumberFormat="1" applyFont="1" applyFill="1" applyBorder="1" applyAlignment="1">
      <alignment horizontal="center"/>
    </xf>
    <xf numFmtId="165" fontId="8" fillId="23" borderId="51" xfId="0" applyNumberFormat="1" applyFont="1" applyFill="1" applyBorder="1" applyAlignment="1">
      <alignment horizontal="center"/>
    </xf>
    <xf numFmtId="165" fontId="8" fillId="23" borderId="59" xfId="0" applyNumberFormat="1" applyFont="1" applyFill="1" applyBorder="1" applyAlignment="1">
      <alignment horizontal="center"/>
    </xf>
    <xf numFmtId="0" fontId="4" fillId="0" borderId="0" xfId="0" applyFont="1"/>
    <xf numFmtId="0" fontId="4" fillId="0" borderId="0" xfId="77"/>
    <xf numFmtId="0" fontId="4" fillId="0" borderId="0" xfId="85"/>
    <xf numFmtId="0" fontId="4" fillId="0" borderId="0" xfId="0" applyFont="1" applyAlignment="1">
      <alignment horizontal="center"/>
    </xf>
    <xf numFmtId="0" fontId="4" fillId="0" borderId="0" xfId="68"/>
    <xf numFmtId="3" fontId="8" fillId="0" borderId="0" xfId="0" applyNumberFormat="1" applyFont="1" applyAlignment="1">
      <alignment horizontal="center"/>
    </xf>
    <xf numFmtId="49" fontId="4" fillId="0" borderId="28" xfId="77" applyNumberFormat="1" applyBorder="1" applyAlignment="1">
      <alignment horizontal="center"/>
    </xf>
    <xf numFmtId="49" fontId="4" fillId="0" borderId="13" xfId="77" applyNumberFormat="1" applyBorder="1" applyAlignment="1">
      <alignment horizontal="center"/>
    </xf>
    <xf numFmtId="49" fontId="4" fillId="0" borderId="63" xfId="77" applyNumberFormat="1" applyBorder="1"/>
    <xf numFmtId="167" fontId="17" fillId="24" borderId="11" xfId="84" quotePrefix="1" applyNumberFormat="1" applyFont="1" applyFill="1" applyBorder="1" applyAlignment="1">
      <alignment horizontal="center" wrapText="1"/>
    </xf>
    <xf numFmtId="0" fontId="4" fillId="0" borderId="11" xfId="82" applyFont="1" applyBorder="1" applyAlignment="1">
      <alignment vertical="top" wrapText="1"/>
    </xf>
    <xf numFmtId="0" fontId="52" fillId="0" borderId="0" xfId="0" applyFont="1"/>
    <xf numFmtId="0" fontId="53" fillId="0" borderId="11" xfId="84" applyFont="1" applyBorder="1" applyAlignment="1">
      <alignment vertical="center" wrapText="1"/>
    </xf>
    <xf numFmtId="0" fontId="4" fillId="0" borderId="11" xfId="82" applyFont="1" applyBorder="1" applyAlignment="1">
      <alignment vertical="center" wrapText="1"/>
    </xf>
    <xf numFmtId="1" fontId="24" fillId="0" borderId="0" xfId="0" applyNumberFormat="1" applyFont="1" applyAlignment="1">
      <alignment horizontal="center"/>
    </xf>
    <xf numFmtId="3" fontId="22" fillId="0" borderId="60" xfId="76" applyNumberFormat="1" applyBorder="1" applyAlignment="1">
      <alignment horizontal="center" vertical="top"/>
    </xf>
    <xf numFmtId="3" fontId="22" fillId="0" borderId="0" xfId="76" applyNumberFormat="1" applyAlignment="1">
      <alignment horizontal="center" vertical="top"/>
    </xf>
    <xf numFmtId="164" fontId="4" fillId="0" borderId="24" xfId="81" applyNumberFormat="1" applyFill="1" applyBorder="1" applyAlignment="1">
      <alignment horizontal="left"/>
    </xf>
    <xf numFmtId="0" fontId="8" fillId="0" borderId="29" xfId="67" applyBorder="1">
      <alignment vertical="top"/>
    </xf>
    <xf numFmtId="0" fontId="4" fillId="0" borderId="0" xfId="70"/>
    <xf numFmtId="0" fontId="16" fillId="24" borderId="11" xfId="84" applyFont="1" applyFill="1" applyBorder="1" applyAlignment="1">
      <alignment vertical="center" wrapText="1"/>
    </xf>
    <xf numFmtId="1" fontId="20" fillId="0" borderId="0" xfId="85" applyNumberFormat="1" applyFont="1" applyAlignment="1">
      <alignment horizontal="center"/>
    </xf>
    <xf numFmtId="1" fontId="7" fillId="0" borderId="0" xfId="0" applyNumberFormat="1" applyFont="1"/>
    <xf numFmtId="1" fontId="16" fillId="0" borderId="0" xfId="85" applyNumberFormat="1" applyFont="1" applyAlignment="1">
      <alignment horizontal="center"/>
    </xf>
    <xf numFmtId="1" fontId="16" fillId="0" borderId="0" xfId="0" applyNumberFormat="1" applyFont="1" applyAlignment="1">
      <alignment horizontal="center"/>
    </xf>
    <xf numFmtId="1" fontId="28" fillId="0" borderId="0" xfId="0" applyNumberFormat="1" applyFont="1" applyAlignment="1">
      <alignment horizontal="center"/>
    </xf>
    <xf numFmtId="0" fontId="20" fillId="0" borderId="0" xfId="70" applyFont="1"/>
    <xf numFmtId="1" fontId="24" fillId="0" borderId="0" xfId="0" applyNumberFormat="1" applyFont="1"/>
    <xf numFmtId="0" fontId="20" fillId="0" borderId="0" xfId="0" applyFont="1"/>
    <xf numFmtId="1" fontId="22" fillId="23" borderId="41" xfId="76" applyNumberFormat="1" applyFill="1" applyBorder="1" applyAlignment="1">
      <alignment horizontal="center" vertical="top"/>
    </xf>
    <xf numFmtId="1" fontId="22" fillId="23" borderId="44" xfId="76" applyNumberFormat="1" applyFill="1" applyBorder="1" applyAlignment="1">
      <alignment horizontal="center" vertical="top"/>
    </xf>
    <xf numFmtId="3" fontId="24" fillId="22" borderId="72" xfId="76" applyNumberFormat="1" applyFont="1" applyFill="1" applyBorder="1" applyAlignment="1">
      <alignment horizontal="center" vertical="top"/>
    </xf>
    <xf numFmtId="3" fontId="24" fillId="22" borderId="53" xfId="76" applyNumberFormat="1" applyFont="1" applyFill="1" applyBorder="1" applyAlignment="1">
      <alignment horizontal="center" vertical="top"/>
    </xf>
    <xf numFmtId="1" fontId="24" fillId="23" borderId="61" xfId="76" applyNumberFormat="1" applyFont="1" applyFill="1" applyBorder="1" applyAlignment="1">
      <alignment horizontal="center" vertical="top"/>
    </xf>
    <xf numFmtId="1" fontId="24" fillId="23" borderId="0" xfId="76" applyNumberFormat="1" applyFont="1" applyFill="1" applyAlignment="1">
      <alignment horizontal="center" vertical="top"/>
    </xf>
    <xf numFmtId="1" fontId="24" fillId="20" borderId="44" xfId="0" applyNumberFormat="1" applyFont="1" applyFill="1" applyBorder="1" applyAlignment="1">
      <alignment horizontal="center"/>
    </xf>
    <xf numFmtId="1" fontId="24" fillId="20" borderId="10" xfId="0" applyNumberFormat="1" applyFont="1" applyFill="1" applyBorder="1" applyAlignment="1">
      <alignment horizontal="center"/>
    </xf>
    <xf numFmtId="1" fontId="8" fillId="0" borderId="0" xfId="0" applyNumberFormat="1" applyFont="1" applyAlignment="1">
      <alignment horizontal="center"/>
    </xf>
    <xf numFmtId="165" fontId="8" fillId="22" borderId="74" xfId="0" applyNumberFormat="1" applyFont="1" applyFill="1" applyBorder="1" applyAlignment="1">
      <alignment horizontal="center"/>
    </xf>
    <xf numFmtId="165" fontId="8" fillId="22" borderId="59" xfId="0" applyNumberFormat="1" applyFont="1" applyFill="1" applyBorder="1" applyAlignment="1">
      <alignment horizontal="center"/>
    </xf>
    <xf numFmtId="0" fontId="20" fillId="23" borderId="81" xfId="86" applyFont="1" applyFill="1" applyBorder="1" applyAlignment="1">
      <alignment horizontal="center"/>
    </xf>
    <xf numFmtId="0" fontId="20" fillId="0" borderId="82" xfId="71" applyFont="1" applyBorder="1" applyAlignment="1">
      <alignment horizontal="center"/>
    </xf>
    <xf numFmtId="0" fontId="21" fillId="0" borderId="11" xfId="71" applyFont="1" applyBorder="1" applyAlignment="1">
      <alignment horizontal="center"/>
    </xf>
    <xf numFmtId="0" fontId="26" fillId="0" borderId="11" xfId="71" applyFont="1" applyBorder="1" applyAlignment="1">
      <alignment horizontal="center"/>
    </xf>
    <xf numFmtId="0" fontId="21" fillId="0" borderId="82" xfId="71" applyFont="1" applyBorder="1" applyAlignment="1">
      <alignment horizontal="center"/>
    </xf>
    <xf numFmtId="0" fontId="26" fillId="0" borderId="82" xfId="71" applyFont="1" applyBorder="1" applyAlignment="1">
      <alignment horizontal="center" vertical="center"/>
    </xf>
    <xf numFmtId="0" fontId="20" fillId="20" borderId="13" xfId="71" applyFont="1" applyFill="1" applyBorder="1" applyAlignment="1">
      <alignment horizontal="center"/>
    </xf>
    <xf numFmtId="0" fontId="51" fillId="0" borderId="11" xfId="48" applyBorder="1"/>
    <xf numFmtId="3" fontId="24" fillId="22" borderId="10" xfId="0" applyNumberFormat="1" applyFont="1" applyFill="1" applyBorder="1" applyAlignment="1">
      <alignment horizontal="center"/>
    </xf>
    <xf numFmtId="3" fontId="24" fillId="22" borderId="11" xfId="0" applyNumberFormat="1" applyFont="1" applyFill="1" applyBorder="1" applyAlignment="1">
      <alignment horizontal="center"/>
    </xf>
    <xf numFmtId="165" fontId="20" fillId="0" borderId="28" xfId="81" applyNumberFormat="1" applyFont="1" applyFill="1" applyBorder="1" applyAlignment="1">
      <alignment horizontal="center" vertical="center" wrapText="1"/>
    </xf>
    <xf numFmtId="0" fontId="22" fillId="22" borderId="72" xfId="76" applyFill="1" applyBorder="1" applyAlignment="1">
      <alignment horizontal="center" vertical="top"/>
    </xf>
    <xf numFmtId="0" fontId="22" fillId="22" borderId="53" xfId="76" applyFill="1" applyBorder="1" applyAlignment="1">
      <alignment horizontal="center" vertical="top"/>
    </xf>
    <xf numFmtId="0" fontId="22" fillId="23" borderId="61" xfId="76" applyFill="1" applyBorder="1" applyAlignment="1">
      <alignment horizontal="center" vertical="top"/>
    </xf>
    <xf numFmtId="0" fontId="22" fillId="23" borderId="0" xfId="76" applyFill="1" applyAlignment="1">
      <alignment horizontal="center" vertical="top"/>
    </xf>
    <xf numFmtId="0" fontId="4" fillId="0" borderId="14" xfId="0" applyFont="1" applyBorder="1"/>
    <xf numFmtId="0" fontId="4" fillId="0" borderId="14" xfId="0" applyFont="1" applyBorder="1" applyAlignment="1">
      <alignment horizontal="center"/>
    </xf>
    <xf numFmtId="0" fontId="4" fillId="0" borderId="0" xfId="81" applyFill="1" applyBorder="1"/>
    <xf numFmtId="0" fontId="20" fillId="0" borderId="53" xfId="71" applyFont="1" applyBorder="1" applyAlignment="1">
      <alignment horizontal="right"/>
    </xf>
    <xf numFmtId="0" fontId="20" fillId="22" borderId="75" xfId="71" applyFont="1" applyFill="1" applyBorder="1" applyAlignment="1">
      <alignment horizontal="center"/>
    </xf>
    <xf numFmtId="1" fontId="8" fillId="22" borderId="53" xfId="0" applyNumberFormat="1" applyFont="1" applyFill="1" applyBorder="1" applyAlignment="1">
      <alignment horizontal="center"/>
    </xf>
    <xf numFmtId="1" fontId="8" fillId="23" borderId="72" xfId="0" applyNumberFormat="1" applyFont="1" applyFill="1" applyBorder="1" applyAlignment="1">
      <alignment horizontal="center"/>
    </xf>
    <xf numFmtId="1" fontId="8" fillId="23" borderId="53" xfId="0" applyNumberFormat="1" applyFont="1" applyFill="1" applyBorder="1" applyAlignment="1">
      <alignment horizontal="center"/>
    </xf>
    <xf numFmtId="1" fontId="24" fillId="20" borderId="11" xfId="0" applyNumberFormat="1" applyFont="1" applyFill="1" applyBorder="1" applyAlignment="1">
      <alignment horizontal="center"/>
    </xf>
    <xf numFmtId="0" fontId="20" fillId="22" borderId="13" xfId="71" applyFont="1" applyFill="1" applyBorder="1" applyAlignment="1">
      <alignment horizontal="center"/>
    </xf>
    <xf numFmtId="1" fontId="24" fillId="20" borderId="12" xfId="0" applyNumberFormat="1" applyFont="1" applyFill="1" applyBorder="1" applyAlignment="1">
      <alignment horizontal="center"/>
    </xf>
    <xf numFmtId="0" fontId="20" fillId="25" borderId="62" xfId="71" applyFont="1" applyFill="1" applyBorder="1" applyAlignment="1">
      <alignment horizontal="center"/>
    </xf>
    <xf numFmtId="0" fontId="20" fillId="25" borderId="63" xfId="71" applyFont="1" applyFill="1" applyBorder="1" applyAlignment="1">
      <alignment horizontal="center"/>
    </xf>
    <xf numFmtId="1" fontId="8" fillId="22" borderId="46" xfId="0" applyNumberFormat="1" applyFont="1" applyFill="1" applyBorder="1" applyAlignment="1">
      <alignment horizontal="center"/>
    </xf>
    <xf numFmtId="1" fontId="8" fillId="23" borderId="44" xfId="0" applyNumberFormat="1" applyFont="1" applyFill="1" applyBorder="1" applyAlignment="1">
      <alignment horizontal="center"/>
    </xf>
    <xf numFmtId="1" fontId="8" fillId="23" borderId="46" xfId="0" applyNumberFormat="1" applyFont="1" applyFill="1" applyBorder="1" applyAlignment="1">
      <alignment horizontal="center"/>
    </xf>
    <xf numFmtId="1" fontId="8" fillId="23" borderId="100" xfId="0" applyNumberFormat="1" applyFont="1" applyFill="1" applyBorder="1" applyAlignment="1">
      <alignment horizontal="center"/>
    </xf>
    <xf numFmtId="166" fontId="20" fillId="0" borderId="0" xfId="86" applyNumberFormat="1" applyFont="1" applyAlignment="1">
      <alignment horizontal="center" vertical="center"/>
    </xf>
    <xf numFmtId="166" fontId="20" fillId="25" borderId="109" xfId="86" applyNumberFormat="1" applyFont="1" applyFill="1" applyBorder="1" applyAlignment="1">
      <alignment horizontal="center" vertical="center"/>
    </xf>
    <xf numFmtId="166" fontId="20" fillId="26" borderId="109" xfId="86" applyNumberFormat="1" applyFont="1" applyFill="1" applyBorder="1" applyAlignment="1">
      <alignment horizontal="center" vertical="center"/>
    </xf>
    <xf numFmtId="166" fontId="20" fillId="27" borderId="109" xfId="86" applyNumberFormat="1" applyFont="1" applyFill="1" applyBorder="1" applyAlignment="1">
      <alignment horizontal="center" vertical="center"/>
    </xf>
    <xf numFmtId="1" fontId="24" fillId="22" borderId="10" xfId="0" applyNumberFormat="1" applyFont="1" applyFill="1" applyBorder="1" applyAlignment="1">
      <alignment horizontal="center"/>
    </xf>
    <xf numFmtId="1" fontId="24" fillId="22" borderId="11" xfId="0" applyNumberFormat="1" applyFont="1" applyFill="1" applyBorder="1" applyAlignment="1">
      <alignment horizontal="center"/>
    </xf>
    <xf numFmtId="1" fontId="24" fillId="23" borderId="10" xfId="0" applyNumberFormat="1" applyFont="1" applyFill="1" applyBorder="1" applyAlignment="1">
      <alignment horizontal="center"/>
    </xf>
    <xf numFmtId="1" fontId="24" fillId="23" borderId="11" xfId="0" applyNumberFormat="1" applyFont="1" applyFill="1" applyBorder="1" applyAlignment="1">
      <alignment horizontal="center"/>
    </xf>
    <xf numFmtId="1" fontId="24" fillId="23" borderId="12" xfId="0" applyNumberFormat="1" applyFont="1" applyFill="1" applyBorder="1" applyAlignment="1">
      <alignment horizontal="center"/>
    </xf>
    <xf numFmtId="0" fontId="7" fillId="20" borderId="60" xfId="86" applyFill="1" applyBorder="1" applyAlignment="1">
      <alignment horizontal="center"/>
    </xf>
    <xf numFmtId="0" fontId="7" fillId="22" borderId="60" xfId="86" applyFill="1" applyBorder="1" applyAlignment="1">
      <alignment horizontal="center"/>
    </xf>
    <xf numFmtId="3" fontId="24" fillId="22" borderId="12" xfId="0" applyNumberFormat="1" applyFont="1" applyFill="1" applyBorder="1" applyAlignment="1">
      <alignment horizontal="center"/>
    </xf>
    <xf numFmtId="1" fontId="24" fillId="23" borderId="10" xfId="76" applyNumberFormat="1" applyFont="1" applyFill="1" applyBorder="1" applyAlignment="1">
      <alignment horizontal="center" vertical="top"/>
    </xf>
    <xf numFmtId="1" fontId="24" fillId="23" borderId="11" xfId="76" applyNumberFormat="1" applyFont="1" applyFill="1" applyBorder="1" applyAlignment="1">
      <alignment horizontal="center" vertical="top"/>
    </xf>
    <xf numFmtId="49" fontId="4" fillId="0" borderId="14" xfId="85" applyNumberFormat="1" applyBorder="1"/>
    <xf numFmtId="1" fontId="4" fillId="0" borderId="14" xfId="0" applyNumberFormat="1" applyFont="1" applyBorder="1" applyAlignment="1">
      <alignment horizontal="center"/>
    </xf>
    <xf numFmtId="1" fontId="4" fillId="0" borderId="14" xfId="0" applyNumberFormat="1" applyFont="1" applyBorder="1"/>
    <xf numFmtId="3" fontId="8" fillId="0" borderId="14" xfId="88" applyNumberFormat="1" applyBorder="1" applyAlignment="1">
      <alignment horizontal="center" vertical="top"/>
    </xf>
    <xf numFmtId="3" fontId="4" fillId="0" borderId="14" xfId="0" applyNumberFormat="1" applyFont="1" applyBorder="1" applyAlignment="1">
      <alignment horizontal="center"/>
    </xf>
    <xf numFmtId="3" fontId="24" fillId="22" borderId="55" xfId="76" applyNumberFormat="1" applyFont="1" applyFill="1" applyBorder="1" applyAlignment="1">
      <alignment horizontal="center" vertical="top"/>
    </xf>
    <xf numFmtId="0" fontId="22" fillId="22" borderId="55" xfId="76" applyFill="1" applyBorder="1" applyAlignment="1">
      <alignment horizontal="center" vertical="top"/>
    </xf>
    <xf numFmtId="1" fontId="24" fillId="23" borderId="12" xfId="76" applyNumberFormat="1" applyFont="1" applyFill="1" applyBorder="1" applyAlignment="1">
      <alignment horizontal="center" vertical="top"/>
    </xf>
    <xf numFmtId="1" fontId="24" fillId="22" borderId="12" xfId="0" applyNumberFormat="1" applyFont="1" applyFill="1" applyBorder="1" applyAlignment="1">
      <alignment horizontal="center"/>
    </xf>
    <xf numFmtId="1" fontId="24" fillId="20" borderId="46" xfId="0" applyNumberFormat="1" applyFont="1" applyFill="1" applyBorder="1" applyAlignment="1">
      <alignment horizontal="center"/>
    </xf>
    <xf numFmtId="0" fontId="8" fillId="0" borderId="0" xfId="0" applyFont="1" applyAlignment="1">
      <alignment vertical="top"/>
    </xf>
    <xf numFmtId="0" fontId="22" fillId="23" borderId="60" xfId="76" applyFill="1" applyBorder="1" applyAlignment="1">
      <alignment horizontal="center" vertical="top"/>
    </xf>
    <xf numFmtId="0" fontId="20" fillId="20" borderId="118" xfId="79" applyFont="1" applyFill="1" applyBorder="1" applyAlignment="1">
      <alignment horizontal="center"/>
    </xf>
    <xf numFmtId="0" fontId="20" fillId="20" borderId="119" xfId="79" applyFont="1" applyFill="1" applyBorder="1" applyAlignment="1">
      <alignment horizontal="center"/>
    </xf>
    <xf numFmtId="0" fontId="20" fillId="20" borderId="120" xfId="79" applyFont="1" applyFill="1" applyBorder="1" applyAlignment="1">
      <alignment horizontal="center"/>
    </xf>
    <xf numFmtId="0" fontId="20" fillId="22" borderId="121" xfId="79" applyFont="1" applyFill="1" applyBorder="1" applyAlignment="1">
      <alignment horizontal="center"/>
    </xf>
    <xf numFmtId="0" fontId="20" fillId="22" borderId="119" xfId="79" applyFont="1" applyFill="1" applyBorder="1" applyAlignment="1">
      <alignment horizontal="center"/>
    </xf>
    <xf numFmtId="0" fontId="20" fillId="22" borderId="114" xfId="79" applyFont="1" applyFill="1" applyBorder="1" applyAlignment="1">
      <alignment horizontal="center"/>
    </xf>
    <xf numFmtId="0" fontId="20" fillId="23" borderId="118" xfId="79" applyFont="1" applyFill="1" applyBorder="1" applyAlignment="1">
      <alignment horizontal="center"/>
    </xf>
    <xf numFmtId="0" fontId="20" fillId="23" borderId="119" xfId="79" applyFont="1" applyFill="1" applyBorder="1" applyAlignment="1">
      <alignment horizontal="center"/>
    </xf>
    <xf numFmtId="0" fontId="20" fillId="23" borderId="114" xfId="79" applyFont="1" applyFill="1" applyBorder="1" applyAlignment="1">
      <alignment horizontal="center"/>
    </xf>
    <xf numFmtId="0" fontId="22" fillId="23" borderId="44" xfId="76" applyFill="1" applyBorder="1" applyAlignment="1">
      <alignment horizontal="center" vertical="top"/>
    </xf>
    <xf numFmtId="1" fontId="24" fillId="20" borderId="53" xfId="0" applyNumberFormat="1" applyFont="1" applyFill="1" applyBorder="1" applyAlignment="1">
      <alignment horizontal="center"/>
    </xf>
    <xf numFmtId="1" fontId="24" fillId="0" borderId="29" xfId="0" applyNumberFormat="1" applyFont="1" applyBorder="1" applyAlignment="1">
      <alignment horizontal="center"/>
    </xf>
    <xf numFmtId="0" fontId="22" fillId="23" borderId="46" xfId="76" applyFill="1" applyBorder="1" applyAlignment="1">
      <alignment horizontal="center" vertical="top"/>
    </xf>
    <xf numFmtId="3" fontId="8" fillId="23" borderId="24" xfId="0" applyNumberFormat="1" applyFont="1" applyFill="1" applyBorder="1" applyAlignment="1">
      <alignment horizontal="center"/>
    </xf>
    <xf numFmtId="1" fontId="24" fillId="23" borderId="60" xfId="76" applyNumberFormat="1" applyFont="1" applyFill="1" applyBorder="1" applyAlignment="1">
      <alignment horizontal="center" vertical="top"/>
    </xf>
    <xf numFmtId="0" fontId="8" fillId="0" borderId="0" xfId="0" applyFont="1" applyAlignment="1">
      <alignment horizontal="left"/>
    </xf>
    <xf numFmtId="165" fontId="8" fillId="0" borderId="0" xfId="0" applyNumberFormat="1" applyFont="1"/>
    <xf numFmtId="1" fontId="8" fillId="0" borderId="0" xfId="0" applyNumberFormat="1" applyFont="1"/>
    <xf numFmtId="3" fontId="8" fillId="0" borderId="0" xfId="76" applyNumberFormat="1" applyFont="1" applyAlignment="1">
      <alignment horizontal="center" vertical="top"/>
    </xf>
    <xf numFmtId="165" fontId="8" fillId="0" borderId="0" xfId="0" applyNumberFormat="1" applyFont="1" applyAlignment="1">
      <alignment horizontal="center"/>
    </xf>
    <xf numFmtId="0" fontId="16" fillId="0" borderId="41" xfId="86" applyFont="1" applyBorder="1" applyAlignment="1">
      <alignment horizontal="center"/>
    </xf>
    <xf numFmtId="1" fontId="21" fillId="0" borderId="0" xfId="86" applyNumberFormat="1" applyFont="1" applyAlignment="1">
      <alignment horizontal="center" vertical="center"/>
    </xf>
    <xf numFmtId="0" fontId="4" fillId="0" borderId="49" xfId="86" applyFont="1" applyBorder="1" applyAlignment="1">
      <alignment horizontal="center"/>
    </xf>
    <xf numFmtId="1" fontId="20" fillId="0" borderId="82" xfId="86" applyNumberFormat="1" applyFont="1" applyBorder="1" applyAlignment="1">
      <alignment horizontal="center"/>
    </xf>
    <xf numFmtId="1" fontId="20" fillId="0" borderId="11" xfId="86" applyNumberFormat="1" applyFont="1" applyBorder="1" applyAlignment="1">
      <alignment horizontal="center"/>
    </xf>
    <xf numFmtId="0" fontId="4" fillId="20" borderId="50" xfId="86" applyFont="1" applyFill="1" applyBorder="1" applyAlignment="1">
      <alignment horizontal="center"/>
    </xf>
    <xf numFmtId="0" fontId="4" fillId="20" borderId="51" xfId="86" applyFont="1" applyFill="1" applyBorder="1" applyAlignment="1">
      <alignment horizontal="center"/>
    </xf>
    <xf numFmtId="0" fontId="4" fillId="20" borderId="52" xfId="86" applyFont="1" applyFill="1" applyBorder="1" applyAlignment="1">
      <alignment horizontal="center"/>
    </xf>
    <xf numFmtId="1" fontId="4" fillId="0" borderId="82" xfId="86" applyNumberFormat="1" applyFont="1" applyBorder="1" applyAlignment="1">
      <alignment horizontal="center"/>
    </xf>
    <xf numFmtId="0" fontId="4" fillId="22" borderId="50" xfId="86" applyFont="1" applyFill="1" applyBorder="1" applyAlignment="1">
      <alignment horizontal="center"/>
    </xf>
    <xf numFmtId="0" fontId="4" fillId="22" borderId="51" xfId="86" applyFont="1" applyFill="1" applyBorder="1" applyAlignment="1">
      <alignment horizontal="center"/>
    </xf>
    <xf numFmtId="0" fontId="4" fillId="22" borderId="59" xfId="86" applyFont="1" applyFill="1" applyBorder="1" applyAlignment="1">
      <alignment horizontal="center"/>
    </xf>
    <xf numFmtId="1" fontId="24" fillId="0" borderId="53" xfId="0" applyNumberFormat="1" applyFont="1" applyBorder="1" applyAlignment="1">
      <alignment horizontal="center"/>
    </xf>
    <xf numFmtId="1" fontId="8" fillId="20" borderId="28" xfId="0" applyNumberFormat="1" applyFont="1" applyFill="1" applyBorder="1" applyAlignment="1">
      <alignment horizontal="center"/>
    </xf>
    <xf numFmtId="1" fontId="8" fillId="0" borderId="82" xfId="0" applyNumberFormat="1" applyFont="1" applyBorder="1" applyAlignment="1">
      <alignment horizontal="center"/>
    </xf>
    <xf numFmtId="3" fontId="8" fillId="22" borderId="53" xfId="76" applyNumberFormat="1" applyFont="1" applyFill="1" applyBorder="1" applyAlignment="1">
      <alignment horizontal="center" vertical="center"/>
    </xf>
    <xf numFmtId="1" fontId="8" fillId="23" borderId="53" xfId="76" applyNumberFormat="1" applyFont="1" applyFill="1" applyBorder="1" applyAlignment="1">
      <alignment horizontal="center" vertical="center"/>
    </xf>
    <xf numFmtId="3" fontId="8" fillId="22" borderId="53" xfId="76" applyNumberFormat="1" applyFont="1" applyFill="1" applyBorder="1" applyAlignment="1">
      <alignment horizontal="center" vertical="top"/>
    </xf>
    <xf numFmtId="1" fontId="8" fillId="23" borderId="53" xfId="76" applyNumberFormat="1" applyFont="1" applyFill="1" applyBorder="1" applyAlignment="1">
      <alignment horizontal="center" vertical="top"/>
    </xf>
    <xf numFmtId="1" fontId="8" fillId="0" borderId="11" xfId="0" applyNumberFormat="1" applyFont="1" applyBorder="1" applyAlignment="1">
      <alignment horizontal="center"/>
    </xf>
    <xf numFmtId="0" fontId="4" fillId="23" borderId="50" xfId="86" applyFont="1" applyFill="1" applyBorder="1" applyAlignment="1">
      <alignment horizontal="center"/>
    </xf>
    <xf numFmtId="0" fontId="4" fillId="23" borderId="51" xfId="86" applyFont="1" applyFill="1" applyBorder="1" applyAlignment="1">
      <alignment horizontal="center"/>
    </xf>
    <xf numFmtId="0" fontId="4" fillId="23" borderId="59" xfId="86" applyFont="1" applyFill="1" applyBorder="1" applyAlignment="1">
      <alignment horizontal="center"/>
    </xf>
    <xf numFmtId="3" fontId="8" fillId="22" borderId="53" xfId="76" applyNumberFormat="1" applyFont="1" applyFill="1" applyBorder="1" applyAlignment="1">
      <alignment horizontal="center"/>
    </xf>
    <xf numFmtId="1" fontId="8" fillId="23" borderId="53" xfId="76" applyNumberFormat="1" applyFont="1" applyFill="1" applyBorder="1" applyAlignment="1">
      <alignment horizontal="center"/>
    </xf>
    <xf numFmtId="1" fontId="24" fillId="0" borderId="55" xfId="0" applyNumberFormat="1" applyFont="1" applyBorder="1" applyAlignment="1">
      <alignment horizontal="center"/>
    </xf>
    <xf numFmtId="1" fontId="8" fillId="20" borderId="47" xfId="0" applyNumberFormat="1" applyFont="1" applyFill="1" applyBorder="1" applyAlignment="1">
      <alignment horizontal="center"/>
    </xf>
    <xf numFmtId="3" fontId="8" fillId="22" borderId="55" xfId="76" applyNumberFormat="1" applyFont="1" applyFill="1" applyBorder="1" applyAlignment="1">
      <alignment horizontal="center"/>
    </xf>
    <xf numFmtId="1" fontId="8" fillId="23" borderId="55" xfId="76" applyNumberFormat="1" applyFont="1" applyFill="1" applyBorder="1" applyAlignment="1">
      <alignment horizontal="center"/>
    </xf>
    <xf numFmtId="49" fontId="4" fillId="0" borderId="0" xfId="77" applyNumberFormat="1"/>
    <xf numFmtId="49" fontId="4" fillId="0" borderId="33" xfId="77" applyNumberFormat="1" applyBorder="1"/>
    <xf numFmtId="1" fontId="24" fillId="0" borderId="74" xfId="0" applyNumberFormat="1" applyFont="1" applyBorder="1" applyAlignment="1">
      <alignment horizontal="center"/>
    </xf>
    <xf numFmtId="1" fontId="8" fillId="22" borderId="122" xfId="0" applyNumberFormat="1" applyFont="1" applyFill="1" applyBorder="1" applyAlignment="1">
      <alignment horizontal="center"/>
    </xf>
    <xf numFmtId="0" fontId="4" fillId="0" borderId="27" xfId="0" applyFont="1" applyBorder="1"/>
    <xf numFmtId="0" fontId="4" fillId="0" borderId="29" xfId="0" applyFont="1" applyBorder="1"/>
    <xf numFmtId="0" fontId="4" fillId="0" borderId="40" xfId="0" applyFont="1" applyBorder="1"/>
    <xf numFmtId="0" fontId="8" fillId="0" borderId="0" xfId="0" applyFont="1"/>
    <xf numFmtId="0" fontId="18" fillId="0" borderId="13" xfId="85" applyFont="1" applyBorder="1"/>
    <xf numFmtId="0" fontId="18" fillId="0" borderId="0" xfId="85" applyFont="1"/>
    <xf numFmtId="0" fontId="8" fillId="0" borderId="28" xfId="0" applyFont="1" applyBorder="1" applyAlignment="1">
      <alignment vertical="top"/>
    </xf>
    <xf numFmtId="1" fontId="22" fillId="0" borderId="61" xfId="76" applyNumberFormat="1" applyBorder="1" applyAlignment="1">
      <alignment horizontal="center" vertical="top"/>
    </xf>
    <xf numFmtId="1" fontId="22" fillId="0" borderId="0" xfId="76" applyNumberFormat="1" applyAlignment="1">
      <alignment horizontal="center" vertical="top"/>
    </xf>
    <xf numFmtId="1" fontId="8" fillId="0" borderId="60" xfId="76" applyNumberFormat="1" applyFont="1" applyBorder="1" applyAlignment="1">
      <alignment horizontal="center" vertical="top"/>
    </xf>
    <xf numFmtId="165" fontId="8" fillId="0" borderId="60" xfId="0" applyNumberFormat="1" applyFont="1" applyBorder="1" applyAlignment="1">
      <alignment horizontal="center"/>
    </xf>
    <xf numFmtId="0" fontId="4" fillId="0" borderId="0" xfId="81"/>
    <xf numFmtId="164" fontId="4" fillId="0" borderId="40" xfId="0" applyNumberFormat="1" applyFont="1" applyBorder="1" applyAlignment="1">
      <alignment horizontal="center"/>
    </xf>
    <xf numFmtId="164" fontId="4" fillId="0" borderId="0" xfId="0" applyNumberFormat="1" applyFont="1" applyAlignment="1">
      <alignment horizontal="center"/>
    </xf>
    <xf numFmtId="164" fontId="4" fillId="0" borderId="29" xfId="0" applyNumberFormat="1" applyFont="1" applyBorder="1" applyAlignment="1">
      <alignment horizontal="center"/>
    </xf>
    <xf numFmtId="164" fontId="4" fillId="0" borderId="24" xfId="0" applyNumberFormat="1" applyFont="1" applyBorder="1" applyAlignment="1">
      <alignment horizontal="center"/>
    </xf>
    <xf numFmtId="164" fontId="4" fillId="0" borderId="34" xfId="0" applyNumberFormat="1" applyFont="1" applyBorder="1" applyAlignment="1">
      <alignment horizontal="center"/>
    </xf>
    <xf numFmtId="49" fontId="4" fillId="0" borderId="13" xfId="77" applyNumberFormat="1" applyBorder="1"/>
    <xf numFmtId="0" fontId="20" fillId="0" borderId="0" xfId="0" applyFont="1" applyAlignment="1">
      <alignment horizontal="center"/>
    </xf>
    <xf numFmtId="0" fontId="24" fillId="0" borderId="24" xfId="67" applyFont="1" applyFill="1" applyBorder="1" applyAlignment="1">
      <alignment horizontal="center" vertical="top"/>
    </xf>
    <xf numFmtId="0" fontId="1" fillId="0" borderId="124" xfId="48" applyFont="1" applyBorder="1" applyAlignment="1">
      <alignment vertical="top" wrapText="1"/>
    </xf>
    <xf numFmtId="0" fontId="18" fillId="0" borderId="25" xfId="85" applyFont="1" applyBorder="1" applyAlignment="1">
      <alignment horizontal="center"/>
    </xf>
    <xf numFmtId="0" fontId="18" fillId="0" borderId="26" xfId="85" applyFont="1" applyBorder="1" applyAlignment="1">
      <alignment horizontal="center"/>
    </xf>
    <xf numFmtId="0" fontId="18" fillId="0" borderId="27" xfId="85" applyFont="1" applyBorder="1" applyAlignment="1">
      <alignment horizontal="center"/>
    </xf>
    <xf numFmtId="0" fontId="18" fillId="0" borderId="28" xfId="85" applyFont="1" applyBorder="1" applyAlignment="1">
      <alignment horizontal="center"/>
    </xf>
    <xf numFmtId="0" fontId="18" fillId="0" borderId="0" xfId="85" applyFont="1" applyAlignment="1">
      <alignment horizontal="center"/>
    </xf>
    <xf numFmtId="0" fontId="18" fillId="0" borderId="29" xfId="85" applyFont="1" applyBorder="1" applyAlignment="1">
      <alignment horizontal="center"/>
    </xf>
    <xf numFmtId="0" fontId="18" fillId="0" borderId="77" xfId="85" applyFont="1" applyBorder="1" applyAlignment="1">
      <alignment horizontal="center"/>
    </xf>
    <xf numFmtId="0" fontId="18" fillId="0" borderId="13" xfId="85" applyFont="1" applyBorder="1" applyAlignment="1">
      <alignment horizontal="center"/>
    </xf>
    <xf numFmtId="0" fontId="18" fillId="0" borderId="86" xfId="85" applyFont="1" applyBorder="1" applyAlignment="1">
      <alignment horizontal="center"/>
    </xf>
    <xf numFmtId="0" fontId="20" fillId="19" borderId="17" xfId="87" applyFont="1" applyFill="1" applyBorder="1" applyAlignment="1">
      <alignment horizontal="center" vertical="center" wrapText="1"/>
    </xf>
    <xf numFmtId="0" fontId="20" fillId="19" borderId="18" xfId="87" applyFont="1" applyFill="1" applyBorder="1" applyAlignment="1">
      <alignment horizontal="center" vertical="center" wrapText="1"/>
    </xf>
    <xf numFmtId="0" fontId="20" fillId="19" borderId="88" xfId="87" applyFont="1" applyFill="1" applyBorder="1" applyAlignment="1">
      <alignment horizontal="center" vertical="center" wrapText="1"/>
    </xf>
    <xf numFmtId="0" fontId="20" fillId="19" borderId="90" xfId="87" applyFont="1" applyFill="1" applyBorder="1" applyAlignment="1">
      <alignment horizontal="center" vertical="center" wrapText="1"/>
    </xf>
    <xf numFmtId="0" fontId="20" fillId="19" borderId="89" xfId="87" applyFont="1" applyFill="1" applyBorder="1" applyAlignment="1">
      <alignment horizontal="center" vertical="center" wrapText="1"/>
    </xf>
    <xf numFmtId="49" fontId="21" fillId="19" borderId="30" xfId="85" applyNumberFormat="1" applyFont="1" applyFill="1" applyBorder="1" applyAlignment="1">
      <alignment horizontal="center"/>
    </xf>
    <xf numFmtId="49" fontId="21" fillId="19" borderId="15" xfId="85" applyNumberFormat="1" applyFont="1" applyFill="1" applyBorder="1" applyAlignment="1">
      <alignment horizontal="center"/>
    </xf>
    <xf numFmtId="49" fontId="21" fillId="19" borderId="16" xfId="85" applyNumberFormat="1" applyFont="1" applyFill="1" applyBorder="1" applyAlignment="1">
      <alignment horizontal="center"/>
    </xf>
    <xf numFmtId="0" fontId="20" fillId="23" borderId="95" xfId="86" applyFont="1" applyFill="1" applyBorder="1" applyAlignment="1">
      <alignment horizontal="center"/>
    </xf>
    <xf numFmtId="0" fontId="20" fillId="23" borderId="96" xfId="86" applyFont="1" applyFill="1" applyBorder="1" applyAlignment="1">
      <alignment horizontal="center"/>
    </xf>
    <xf numFmtId="0" fontId="20" fillId="22" borderId="95" xfId="86" applyFont="1" applyFill="1" applyBorder="1" applyAlignment="1">
      <alignment horizontal="center"/>
    </xf>
    <xf numFmtId="0" fontId="20" fillId="22" borderId="96" xfId="86" applyFont="1" applyFill="1" applyBorder="1" applyAlignment="1">
      <alignment horizontal="center"/>
    </xf>
    <xf numFmtId="0" fontId="20" fillId="22" borderId="99" xfId="86" applyFont="1" applyFill="1" applyBorder="1" applyAlignment="1">
      <alignment horizontal="center"/>
    </xf>
    <xf numFmtId="0" fontId="21" fillId="23" borderId="72" xfId="86" applyFont="1" applyFill="1" applyBorder="1" applyAlignment="1">
      <alignment horizontal="center" vertical="center"/>
    </xf>
    <xf numFmtId="0" fontId="20" fillId="21" borderId="100" xfId="86" applyFont="1" applyFill="1" applyBorder="1" applyAlignment="1">
      <alignment horizontal="center" vertical="center"/>
    </xf>
    <xf numFmtId="0" fontId="20" fillId="21" borderId="46" xfId="86" applyFont="1" applyFill="1" applyBorder="1" applyAlignment="1">
      <alignment horizontal="center" vertical="center"/>
    </xf>
    <xf numFmtId="0" fontId="20" fillId="20" borderId="95" xfId="86" applyFont="1" applyFill="1" applyBorder="1" applyAlignment="1">
      <alignment horizontal="center"/>
    </xf>
    <xf numFmtId="0" fontId="20" fillId="20" borderId="97" xfId="86" applyFont="1" applyFill="1" applyBorder="1" applyAlignment="1">
      <alignment horizontal="center"/>
    </xf>
    <xf numFmtId="166" fontId="20" fillId="23" borderId="100" xfId="86" applyNumberFormat="1" applyFont="1" applyFill="1" applyBorder="1" applyAlignment="1">
      <alignment horizontal="center" vertical="center"/>
    </xf>
    <xf numFmtId="166" fontId="20" fillId="23" borderId="46" xfId="86" applyNumberFormat="1" applyFont="1" applyFill="1" applyBorder="1" applyAlignment="1">
      <alignment horizontal="center" vertical="center"/>
    </xf>
    <xf numFmtId="166" fontId="20" fillId="22" borderId="100" xfId="86" applyNumberFormat="1" applyFont="1" applyFill="1" applyBorder="1" applyAlignment="1">
      <alignment horizontal="center" vertical="center"/>
    </xf>
    <xf numFmtId="166" fontId="20" fillId="22" borderId="46" xfId="86" applyNumberFormat="1" applyFont="1" applyFill="1" applyBorder="1" applyAlignment="1">
      <alignment horizontal="center" vertical="center"/>
    </xf>
    <xf numFmtId="0" fontId="20" fillId="20" borderId="96" xfId="86" applyFont="1" applyFill="1" applyBorder="1" applyAlignment="1">
      <alignment horizontal="center"/>
    </xf>
    <xf numFmtId="0" fontId="21" fillId="22" borderId="72" xfId="86" applyFont="1" applyFill="1" applyBorder="1" applyAlignment="1">
      <alignment horizontal="center" vertical="center"/>
    </xf>
    <xf numFmtId="0" fontId="21" fillId="22" borderId="61" xfId="86" applyFont="1" applyFill="1" applyBorder="1" applyAlignment="1">
      <alignment horizontal="center" vertical="center"/>
    </xf>
    <xf numFmtId="0" fontId="21" fillId="22" borderId="73" xfId="86" applyFont="1" applyFill="1" applyBorder="1" applyAlignment="1">
      <alignment horizontal="center" vertical="center"/>
    </xf>
    <xf numFmtId="0" fontId="21" fillId="22" borderId="85" xfId="86" applyFont="1" applyFill="1" applyBorder="1" applyAlignment="1">
      <alignment horizontal="center" vertical="center"/>
    </xf>
    <xf numFmtId="0" fontId="21" fillId="22" borderId="13" xfId="86" applyFont="1" applyFill="1" applyBorder="1" applyAlignment="1">
      <alignment horizontal="center" vertical="center"/>
    </xf>
    <xf numFmtId="0" fontId="21" fillId="22" borderId="75" xfId="86" applyFont="1" applyFill="1" applyBorder="1" applyAlignment="1">
      <alignment horizontal="center" vertical="center"/>
    </xf>
    <xf numFmtId="0" fontId="20" fillId="23" borderId="25" xfId="86" applyFont="1" applyFill="1" applyBorder="1" applyAlignment="1">
      <alignment horizontal="center"/>
    </xf>
    <xf numFmtId="0" fontId="20" fillId="23" borderId="83" xfId="86" applyFont="1" applyFill="1" applyBorder="1" applyAlignment="1">
      <alignment horizontal="center"/>
    </xf>
    <xf numFmtId="0" fontId="20" fillId="23" borderId="99" xfId="86" applyFont="1" applyFill="1" applyBorder="1" applyAlignment="1">
      <alignment horizontal="center"/>
    </xf>
    <xf numFmtId="0" fontId="21" fillId="20" borderId="87" xfId="86" applyFont="1" applyFill="1" applyBorder="1" applyAlignment="1">
      <alignment horizontal="center" vertical="center"/>
    </xf>
    <xf numFmtId="0" fontId="21" fillId="20" borderId="61" xfId="86" applyFont="1" applyFill="1" applyBorder="1" applyAlignment="1">
      <alignment horizontal="center" vertical="center"/>
    </xf>
    <xf numFmtId="0" fontId="21" fillId="20" borderId="64" xfId="86" applyFont="1" applyFill="1" applyBorder="1" applyAlignment="1">
      <alignment horizontal="center" vertical="center"/>
    </xf>
    <xf numFmtId="0" fontId="21" fillId="20" borderId="77" xfId="86" applyFont="1" applyFill="1" applyBorder="1" applyAlignment="1">
      <alignment horizontal="center" vertical="center"/>
    </xf>
    <xf numFmtId="0" fontId="21" fillId="20" borderId="13" xfId="86" applyFont="1" applyFill="1" applyBorder="1" applyAlignment="1">
      <alignment horizontal="center" vertical="center"/>
    </xf>
    <xf numFmtId="0" fontId="21" fillId="20" borderId="63" xfId="86" applyFont="1" applyFill="1" applyBorder="1" applyAlignment="1">
      <alignment horizontal="center" vertical="center"/>
    </xf>
    <xf numFmtId="0" fontId="18" fillId="0" borderId="25" xfId="0"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xf>
    <xf numFmtId="0" fontId="18" fillId="0" borderId="28"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8" fillId="0" borderId="77" xfId="0" applyFont="1" applyBorder="1" applyAlignment="1">
      <alignment horizontal="center"/>
    </xf>
    <xf numFmtId="0" fontId="18" fillId="0" borderId="13" xfId="0" applyFont="1" applyBorder="1" applyAlignment="1">
      <alignment horizontal="center"/>
    </xf>
    <xf numFmtId="0" fontId="18" fillId="0" borderId="86" xfId="0" applyFont="1" applyBorder="1" applyAlignment="1">
      <alignment horizontal="center"/>
    </xf>
    <xf numFmtId="1" fontId="20" fillId="23" borderId="27" xfId="86" applyNumberFormat="1" applyFont="1" applyFill="1" applyBorder="1" applyAlignment="1">
      <alignment horizontal="center" vertical="center"/>
    </xf>
    <xf numFmtId="1" fontId="20" fillId="23" borderId="51" xfId="86" applyNumberFormat="1" applyFont="1" applyFill="1" applyBorder="1" applyAlignment="1">
      <alignment horizontal="center" vertical="center"/>
    </xf>
    <xf numFmtId="0" fontId="21" fillId="20" borderId="98" xfId="86" applyFont="1" applyFill="1" applyBorder="1" applyAlignment="1">
      <alignment horizontal="center" vertical="center"/>
    </xf>
    <xf numFmtId="0" fontId="21" fillId="20" borderId="68" xfId="86" applyFont="1" applyFill="1" applyBorder="1" applyAlignment="1">
      <alignment horizontal="center" vertical="center"/>
    </xf>
    <xf numFmtId="0" fontId="21" fillId="22" borderId="98" xfId="86" applyFont="1" applyFill="1" applyBorder="1" applyAlignment="1">
      <alignment horizontal="center" vertical="center"/>
    </xf>
    <xf numFmtId="0" fontId="21" fillId="22" borderId="64" xfId="86" applyFont="1" applyFill="1" applyBorder="1" applyAlignment="1">
      <alignment horizontal="center" vertical="center"/>
    </xf>
    <xf numFmtId="0" fontId="21" fillId="22" borderId="68" xfId="86" applyFont="1" applyFill="1" applyBorder="1" applyAlignment="1">
      <alignment horizontal="center" vertical="center"/>
    </xf>
    <xf numFmtId="0" fontId="21" fillId="22" borderId="63" xfId="86" applyFont="1" applyFill="1" applyBorder="1" applyAlignment="1">
      <alignment horizontal="center" vertical="center"/>
    </xf>
    <xf numFmtId="0" fontId="21" fillId="23" borderId="98" xfId="86" applyFont="1" applyFill="1" applyBorder="1" applyAlignment="1">
      <alignment horizontal="center" vertical="center"/>
    </xf>
    <xf numFmtId="166" fontId="20" fillId="22" borderId="31" xfId="86" applyNumberFormat="1" applyFont="1" applyFill="1" applyBorder="1" applyAlignment="1">
      <alignment horizontal="center" vertical="center"/>
    </xf>
    <xf numFmtId="166" fontId="20" fillId="22" borderId="107" xfId="86" applyNumberFormat="1" applyFont="1" applyFill="1" applyBorder="1" applyAlignment="1">
      <alignment horizontal="center" vertical="center"/>
    </xf>
    <xf numFmtId="1" fontId="20" fillId="23" borderId="38" xfId="86" applyNumberFormat="1" applyFont="1" applyFill="1" applyBorder="1" applyAlignment="1">
      <alignment horizontal="center" vertical="center"/>
    </xf>
    <xf numFmtId="1" fontId="20" fillId="23" borderId="94" xfId="86" applyNumberFormat="1" applyFont="1" applyFill="1" applyBorder="1" applyAlignment="1">
      <alignment horizontal="center" vertical="center"/>
    </xf>
    <xf numFmtId="1" fontId="20" fillId="23" borderId="10" xfId="86" applyNumberFormat="1" applyFont="1" applyFill="1" applyBorder="1" applyAlignment="1">
      <alignment horizontal="center" vertical="center"/>
    </xf>
    <xf numFmtId="1" fontId="20" fillId="23" borderId="12" xfId="86" applyNumberFormat="1" applyFont="1" applyFill="1" applyBorder="1" applyAlignment="1">
      <alignment horizontal="center" vertical="center"/>
    </xf>
    <xf numFmtId="166" fontId="20" fillId="22" borderId="10" xfId="86" applyNumberFormat="1" applyFont="1" applyFill="1" applyBorder="1" applyAlignment="1">
      <alignment horizontal="center" vertical="center"/>
    </xf>
    <xf numFmtId="166" fontId="20" fillId="22" borderId="12" xfId="86" applyNumberFormat="1" applyFont="1" applyFill="1" applyBorder="1" applyAlignment="1">
      <alignment horizontal="center" vertical="center"/>
    </xf>
    <xf numFmtId="0" fontId="20" fillId="20" borderId="101" xfId="86" applyFont="1" applyFill="1" applyBorder="1" applyAlignment="1">
      <alignment horizontal="center"/>
    </xf>
    <xf numFmtId="0" fontId="20" fillId="22" borderId="101" xfId="86" applyFont="1" applyFill="1" applyBorder="1" applyAlignment="1">
      <alignment horizontal="center"/>
    </xf>
    <xf numFmtId="166" fontId="20" fillId="22" borderId="27" xfId="86" applyNumberFormat="1" applyFont="1" applyFill="1" applyBorder="1" applyAlignment="1">
      <alignment horizontal="center" vertical="center"/>
    </xf>
    <xf numFmtId="166" fontId="20" fillId="22" borderId="51" xfId="86" applyNumberFormat="1" applyFont="1" applyFill="1" applyBorder="1" applyAlignment="1">
      <alignment horizontal="center" vertical="center"/>
    </xf>
    <xf numFmtId="0" fontId="16" fillId="0" borderId="91" xfId="85" applyFont="1" applyBorder="1" applyAlignment="1">
      <alignment horizontal="center" vertical="center"/>
    </xf>
    <xf numFmtId="0" fontId="16" fillId="0" borderId="92" xfId="85" applyFont="1" applyBorder="1" applyAlignment="1">
      <alignment horizontal="center" vertical="center"/>
    </xf>
    <xf numFmtId="0" fontId="16" fillId="0" borderId="93" xfId="85" applyFont="1" applyBorder="1" applyAlignment="1">
      <alignment horizontal="center" vertical="center"/>
    </xf>
    <xf numFmtId="0" fontId="16" fillId="0" borderId="91" xfId="0" applyFont="1" applyBorder="1" applyAlignment="1">
      <alignment horizontal="center"/>
    </xf>
    <xf numFmtId="0" fontId="16" fillId="0" borderId="92" xfId="0" applyFont="1" applyBorder="1" applyAlignment="1">
      <alignment horizontal="center"/>
    </xf>
    <xf numFmtId="0" fontId="16" fillId="0" borderId="93" xfId="0" applyFont="1" applyBorder="1" applyAlignment="1">
      <alignment horizontal="center"/>
    </xf>
    <xf numFmtId="166" fontId="20" fillId="25" borderId="31" xfId="86" applyNumberFormat="1" applyFont="1" applyFill="1" applyBorder="1" applyAlignment="1">
      <alignment horizontal="center" vertical="center"/>
    </xf>
    <xf numFmtId="166" fontId="20" fillId="25" borderId="107" xfId="86" applyNumberFormat="1" applyFont="1" applyFill="1" applyBorder="1" applyAlignment="1">
      <alignment horizontal="center" vertical="center"/>
    </xf>
    <xf numFmtId="166" fontId="20" fillId="25" borderId="111" xfId="86" applyNumberFormat="1" applyFont="1" applyFill="1" applyBorder="1" applyAlignment="1">
      <alignment horizontal="center" vertical="center"/>
    </xf>
    <xf numFmtId="166" fontId="20" fillId="25" borderId="112" xfId="86" applyNumberFormat="1" applyFont="1" applyFill="1" applyBorder="1" applyAlignment="1">
      <alignment horizontal="center" vertical="center"/>
    </xf>
    <xf numFmtId="166" fontId="20" fillId="20" borderId="34" xfId="86" applyNumberFormat="1" applyFont="1" applyFill="1" applyBorder="1" applyAlignment="1">
      <alignment horizontal="center" vertical="center"/>
    </xf>
    <xf numFmtId="166" fontId="20" fillId="20" borderId="47" xfId="86" applyNumberFormat="1" applyFont="1" applyFill="1" applyBorder="1" applyAlignment="1">
      <alignment horizontal="center" vertical="center"/>
    </xf>
    <xf numFmtId="166" fontId="20" fillId="20" borderId="27" xfId="86" applyNumberFormat="1" applyFont="1" applyFill="1" applyBorder="1" applyAlignment="1">
      <alignment horizontal="center" vertical="center"/>
    </xf>
    <xf numFmtId="166" fontId="20" fillId="20" borderId="51" xfId="86" applyNumberFormat="1" applyFont="1" applyFill="1" applyBorder="1" applyAlignment="1">
      <alignment horizontal="center" vertical="center"/>
    </xf>
    <xf numFmtId="0" fontId="21" fillId="0" borderId="30" xfId="70" applyFont="1" applyBorder="1" applyAlignment="1">
      <alignment horizontal="center"/>
    </xf>
    <xf numFmtId="0" fontId="21" fillId="0" borderId="15" xfId="70" applyFont="1" applyBorder="1" applyAlignment="1">
      <alignment horizontal="center"/>
    </xf>
    <xf numFmtId="0" fontId="21" fillId="0" borderId="16" xfId="70" applyFont="1" applyBorder="1" applyAlignment="1">
      <alignment horizontal="center"/>
    </xf>
    <xf numFmtId="0" fontId="20" fillId="23" borderId="34" xfId="71" applyFont="1" applyFill="1" applyBorder="1" applyAlignment="1">
      <alignment horizontal="center" vertical="center"/>
    </xf>
    <xf numFmtId="0" fontId="20" fillId="23" borderId="40" xfId="71" applyFont="1" applyFill="1" applyBorder="1" applyAlignment="1">
      <alignment horizontal="center" vertical="center"/>
    </xf>
    <xf numFmtId="0" fontId="21" fillId="22" borderId="90" xfId="71" applyFont="1" applyFill="1" applyBorder="1" applyAlignment="1">
      <alignment horizontal="center"/>
    </xf>
    <xf numFmtId="0" fontId="21" fillId="23" borderId="90" xfId="71" applyFont="1" applyFill="1" applyBorder="1" applyAlignment="1">
      <alignment horizontal="center"/>
    </xf>
    <xf numFmtId="0" fontId="21" fillId="23" borderId="89" xfId="71" applyFont="1" applyFill="1" applyBorder="1" applyAlignment="1">
      <alignment horizontal="center"/>
    </xf>
    <xf numFmtId="0" fontId="21" fillId="20" borderId="90" xfId="71" applyFont="1" applyFill="1" applyBorder="1" applyAlignment="1">
      <alignment horizontal="center"/>
    </xf>
    <xf numFmtId="0" fontId="26" fillId="23" borderId="95" xfId="71" applyFont="1" applyFill="1" applyBorder="1" applyAlignment="1">
      <alignment horizontal="center"/>
    </xf>
    <xf numFmtId="0" fontId="26" fillId="23" borderId="99" xfId="71" applyFont="1" applyFill="1" applyBorder="1" applyAlignment="1">
      <alignment horizontal="center"/>
    </xf>
    <xf numFmtId="0" fontId="20" fillId="22" borderId="27" xfId="71" applyFont="1" applyFill="1" applyBorder="1" applyAlignment="1">
      <alignment horizontal="center" vertical="center"/>
    </xf>
    <xf numFmtId="0" fontId="20" fillId="22" borderId="86" xfId="71" applyFont="1" applyFill="1" applyBorder="1" applyAlignment="1">
      <alignment horizontal="center" vertical="center"/>
    </xf>
    <xf numFmtId="0" fontId="20" fillId="22" borderId="34" xfId="71" applyFont="1" applyFill="1" applyBorder="1" applyAlignment="1">
      <alignment horizontal="center" vertical="center"/>
    </xf>
    <xf numFmtId="0" fontId="20" fillId="22" borderId="40" xfId="71" applyFont="1" applyFill="1" applyBorder="1" applyAlignment="1">
      <alignment horizontal="center" vertical="center"/>
    </xf>
    <xf numFmtId="0" fontId="21" fillId="23" borderId="88" xfId="71" applyFont="1" applyFill="1" applyBorder="1" applyAlignment="1">
      <alignment horizontal="center"/>
    </xf>
    <xf numFmtId="1" fontId="28" fillId="0" borderId="30" xfId="0" applyNumberFormat="1" applyFont="1" applyBorder="1" applyAlignment="1">
      <alignment horizontal="center"/>
    </xf>
    <xf numFmtId="1" fontId="28" fillId="0" borderId="15" xfId="0" applyNumberFormat="1" applyFont="1" applyBorder="1" applyAlignment="1">
      <alignment horizontal="center"/>
    </xf>
    <xf numFmtId="1" fontId="28" fillId="0" borderId="16" xfId="0" applyNumberFormat="1" applyFont="1" applyBorder="1" applyAlignment="1">
      <alignment horizontal="center"/>
    </xf>
    <xf numFmtId="0" fontId="20" fillId="0" borderId="72" xfId="0" applyFont="1" applyBorder="1" applyAlignment="1">
      <alignment horizontal="center"/>
    </xf>
    <xf numFmtId="0" fontId="20" fillId="0" borderId="61" xfId="0" applyFont="1" applyBorder="1" applyAlignment="1">
      <alignment horizontal="center"/>
    </xf>
    <xf numFmtId="0" fontId="20" fillId="0" borderId="73" xfId="0" applyFont="1" applyBorder="1" applyAlignment="1">
      <alignment horizontal="center"/>
    </xf>
    <xf numFmtId="0" fontId="20" fillId="20" borderId="27" xfId="71" applyFont="1" applyFill="1" applyBorder="1" applyAlignment="1">
      <alignment horizontal="center" vertical="center"/>
    </xf>
    <xf numFmtId="0" fontId="20" fillId="20" borderId="86" xfId="71" applyFont="1" applyFill="1" applyBorder="1" applyAlignment="1">
      <alignment horizontal="center" vertical="center"/>
    </xf>
    <xf numFmtId="0" fontId="20" fillId="20" borderId="26" xfId="71" applyFont="1" applyFill="1" applyBorder="1" applyAlignment="1">
      <alignment horizontal="center" vertical="center"/>
    </xf>
    <xf numFmtId="0" fontId="20" fillId="20" borderId="13" xfId="71" applyFont="1" applyFill="1" applyBorder="1" applyAlignment="1">
      <alignment horizontal="center" vertical="center"/>
    </xf>
    <xf numFmtId="0" fontId="20" fillId="25" borderId="26" xfId="71" applyFont="1" applyFill="1" applyBorder="1" applyAlignment="1">
      <alignment horizontal="center" vertical="center"/>
    </xf>
    <xf numFmtId="0" fontId="20" fillId="25" borderId="13" xfId="71" applyFont="1" applyFill="1" applyBorder="1" applyAlignment="1">
      <alignment horizontal="center" vertical="center"/>
    </xf>
    <xf numFmtId="0" fontId="20" fillId="25" borderId="34" xfId="71" applyFont="1" applyFill="1" applyBorder="1" applyAlignment="1">
      <alignment horizontal="center" vertical="center"/>
    </xf>
    <xf numFmtId="0" fontId="20" fillId="25" borderId="40" xfId="71" applyFont="1" applyFill="1" applyBorder="1" applyAlignment="1">
      <alignment horizontal="center" vertical="center"/>
    </xf>
    <xf numFmtId="0" fontId="20" fillId="25" borderId="27" xfId="71" applyFont="1" applyFill="1" applyBorder="1" applyAlignment="1">
      <alignment horizontal="center" vertical="center"/>
    </xf>
    <xf numFmtId="0" fontId="20" fillId="25" borderId="86" xfId="71" applyFont="1" applyFill="1" applyBorder="1" applyAlignment="1">
      <alignment horizontal="center" vertical="center"/>
    </xf>
    <xf numFmtId="0" fontId="26" fillId="25" borderId="101" xfId="71" applyFont="1" applyFill="1" applyBorder="1" applyAlignment="1">
      <alignment horizontal="center" vertical="center"/>
    </xf>
    <xf numFmtId="0" fontId="26" fillId="25" borderId="97" xfId="71" applyFont="1" applyFill="1" applyBorder="1" applyAlignment="1">
      <alignment horizontal="center" vertical="center"/>
    </xf>
    <xf numFmtId="0" fontId="20" fillId="20" borderId="34" xfId="71" applyFont="1" applyFill="1" applyBorder="1" applyAlignment="1">
      <alignment horizontal="center" vertical="center"/>
    </xf>
    <xf numFmtId="0" fontId="20" fillId="20" borderId="40" xfId="71" applyFont="1" applyFill="1" applyBorder="1" applyAlignment="1">
      <alignment horizontal="center" vertical="center"/>
    </xf>
    <xf numFmtId="0" fontId="26" fillId="20" borderId="101" xfId="71" applyFont="1" applyFill="1" applyBorder="1" applyAlignment="1">
      <alignment horizontal="center" vertical="center"/>
    </xf>
    <xf numFmtId="0" fontId="21" fillId="22" borderId="88" xfId="71" applyFont="1" applyFill="1" applyBorder="1" applyAlignment="1">
      <alignment horizontal="center"/>
    </xf>
    <xf numFmtId="0" fontId="21" fillId="22" borderId="89" xfId="71" applyFont="1" applyFill="1" applyBorder="1" applyAlignment="1">
      <alignment horizontal="center"/>
    </xf>
    <xf numFmtId="0" fontId="20" fillId="22" borderId="100" xfId="71" applyFont="1" applyFill="1" applyBorder="1" applyAlignment="1">
      <alignment horizontal="center" vertical="center"/>
    </xf>
    <xf numFmtId="0" fontId="20" fillId="22" borderId="49" xfId="71" applyFont="1" applyFill="1" applyBorder="1" applyAlignment="1">
      <alignment horizontal="center" vertical="center"/>
    </xf>
    <xf numFmtId="166" fontId="20" fillId="25" borderId="110" xfId="86" applyNumberFormat="1" applyFont="1" applyFill="1" applyBorder="1" applyAlignment="1">
      <alignment horizontal="center" vertical="center"/>
    </xf>
    <xf numFmtId="166" fontId="20" fillId="25" borderId="82" xfId="86" applyNumberFormat="1" applyFont="1" applyFill="1" applyBorder="1" applyAlignment="1">
      <alignment horizontal="center" vertical="center"/>
    </xf>
    <xf numFmtId="0" fontId="20" fillId="23" borderId="27" xfId="71" applyFont="1" applyFill="1" applyBorder="1" applyAlignment="1">
      <alignment horizontal="center" vertical="center"/>
    </xf>
    <xf numFmtId="0" fontId="20" fillId="23" borderId="86" xfId="71" applyFont="1" applyFill="1" applyBorder="1" applyAlignment="1">
      <alignment horizontal="center" vertical="center"/>
    </xf>
    <xf numFmtId="0" fontId="20" fillId="21" borderId="100" xfId="71" applyFont="1" applyFill="1" applyBorder="1" applyAlignment="1">
      <alignment horizontal="center" vertical="center"/>
    </xf>
    <xf numFmtId="0" fontId="20" fillId="21" borderId="49" xfId="71" applyFont="1" applyFill="1" applyBorder="1" applyAlignment="1">
      <alignment horizontal="center" vertical="center"/>
    </xf>
    <xf numFmtId="0" fontId="26" fillId="22" borderId="101" xfId="71" applyFont="1" applyFill="1" applyBorder="1" applyAlignment="1">
      <alignment horizontal="center"/>
    </xf>
    <xf numFmtId="0" fontId="21" fillId="20" borderId="103" xfId="71" applyFont="1" applyFill="1" applyBorder="1" applyAlignment="1">
      <alignment horizontal="center"/>
    </xf>
    <xf numFmtId="0" fontId="21" fillId="20" borderId="102" xfId="71" applyFont="1" applyFill="1" applyBorder="1" applyAlignment="1">
      <alignment horizontal="center"/>
    </xf>
    <xf numFmtId="0" fontId="20" fillId="23" borderId="100" xfId="71" applyFont="1" applyFill="1" applyBorder="1" applyAlignment="1">
      <alignment horizontal="center" vertical="center"/>
    </xf>
    <xf numFmtId="0" fontId="20" fillId="23" borderId="44" xfId="71" applyFont="1" applyFill="1" applyBorder="1" applyAlignment="1">
      <alignment horizontal="center" vertical="center"/>
    </xf>
    <xf numFmtId="166" fontId="20" fillId="26" borderId="108" xfId="86" applyNumberFormat="1" applyFont="1" applyFill="1" applyBorder="1" applyAlignment="1">
      <alignment horizontal="center" vertical="center"/>
    </xf>
    <xf numFmtId="166" fontId="20" fillId="26" borderId="84" xfId="86" applyNumberFormat="1" applyFont="1" applyFill="1" applyBorder="1" applyAlignment="1">
      <alignment horizontal="center" vertical="center"/>
    </xf>
    <xf numFmtId="166" fontId="20" fillId="27" borderId="108" xfId="86" applyNumberFormat="1" applyFont="1" applyFill="1" applyBorder="1" applyAlignment="1">
      <alignment horizontal="center" vertical="center"/>
    </xf>
    <xf numFmtId="166" fontId="20" fillId="27" borderId="84" xfId="86" applyNumberFormat="1" applyFont="1" applyFill="1" applyBorder="1" applyAlignment="1">
      <alignment horizontal="center" vertical="center"/>
    </xf>
    <xf numFmtId="0" fontId="26" fillId="22" borderId="95" xfId="71" applyFont="1" applyFill="1" applyBorder="1" applyAlignment="1">
      <alignment horizontal="center"/>
    </xf>
    <xf numFmtId="0" fontId="26" fillId="22" borderId="99" xfId="71" applyFont="1" applyFill="1" applyBorder="1" applyAlignment="1">
      <alignment horizontal="center"/>
    </xf>
    <xf numFmtId="0" fontId="16" fillId="20" borderId="90" xfId="79" applyFont="1" applyFill="1" applyBorder="1" applyAlignment="1">
      <alignment horizontal="center" vertical="center"/>
    </xf>
    <xf numFmtId="0" fontId="16" fillId="20" borderId="102" xfId="79" applyFont="1" applyFill="1" applyBorder="1" applyAlignment="1">
      <alignment horizontal="center" vertical="center"/>
    </xf>
    <xf numFmtId="0" fontId="18" fillId="0" borderId="25" xfId="77" applyFont="1" applyBorder="1" applyAlignment="1">
      <alignment horizontal="center"/>
    </xf>
    <xf numFmtId="0" fontId="18" fillId="0" borderId="26" xfId="77" applyFont="1" applyBorder="1" applyAlignment="1">
      <alignment horizontal="center"/>
    </xf>
    <xf numFmtId="0" fontId="18" fillId="0" borderId="27" xfId="77" applyFont="1" applyBorder="1" applyAlignment="1">
      <alignment horizontal="center"/>
    </xf>
    <xf numFmtId="0" fontId="18" fillId="0" borderId="77" xfId="77" applyFont="1" applyBorder="1" applyAlignment="1">
      <alignment horizontal="center"/>
    </xf>
    <xf numFmtId="0" fontId="18" fillId="0" borderId="13" xfId="77" applyFont="1" applyBorder="1" applyAlignment="1">
      <alignment horizontal="center"/>
    </xf>
    <xf numFmtId="0" fontId="18" fillId="0" borderId="86" xfId="77" applyFont="1" applyBorder="1" applyAlignment="1">
      <alignment horizontal="center"/>
    </xf>
    <xf numFmtId="0" fontId="20" fillId="21" borderId="41" xfId="79" applyFont="1" applyFill="1" applyBorder="1" applyAlignment="1">
      <alignment horizontal="center" wrapText="1"/>
    </xf>
    <xf numFmtId="0" fontId="20" fillId="21" borderId="49" xfId="79" applyFont="1" applyFill="1" applyBorder="1" applyAlignment="1">
      <alignment horizontal="center" wrapText="1"/>
    </xf>
    <xf numFmtId="49" fontId="16" fillId="21" borderId="104" xfId="79" applyNumberFormat="1" applyFont="1" applyFill="1" applyBorder="1" applyAlignment="1">
      <alignment horizontal="center" vertical="center"/>
    </xf>
    <xf numFmtId="49" fontId="16" fillId="21" borderId="105" xfId="79" applyNumberFormat="1" applyFont="1" applyFill="1" applyBorder="1" applyAlignment="1">
      <alignment horizontal="center" vertical="center"/>
    </xf>
    <xf numFmtId="0" fontId="16" fillId="22" borderId="90" xfId="79" applyFont="1" applyFill="1" applyBorder="1" applyAlignment="1">
      <alignment horizontal="center" vertical="center"/>
    </xf>
    <xf numFmtId="0" fontId="16" fillId="22" borderId="102" xfId="79" applyFont="1" applyFill="1" applyBorder="1" applyAlignment="1">
      <alignment horizontal="center" vertical="center"/>
    </xf>
    <xf numFmtId="0" fontId="16" fillId="23" borderId="106" xfId="79" applyFont="1" applyFill="1" applyBorder="1" applyAlignment="1">
      <alignment horizontal="center" vertical="center"/>
    </xf>
    <xf numFmtId="0" fontId="16" fillId="23" borderId="90" xfId="79" applyFont="1" applyFill="1" applyBorder="1" applyAlignment="1">
      <alignment horizontal="center" vertical="center"/>
    </xf>
    <xf numFmtId="0" fontId="16" fillId="23" borderId="102" xfId="79" applyFont="1" applyFill="1" applyBorder="1" applyAlignment="1">
      <alignment horizontal="center" vertical="center"/>
    </xf>
    <xf numFmtId="0" fontId="21" fillId="20" borderId="106" xfId="69" applyFont="1" applyFill="1" applyBorder="1" applyAlignment="1">
      <alignment horizontal="center" vertical="center"/>
    </xf>
    <xf numFmtId="0" fontId="21" fillId="20" borderId="90" xfId="69" applyFont="1" applyFill="1" applyBorder="1" applyAlignment="1">
      <alignment horizontal="center" vertical="center"/>
    </xf>
    <xf numFmtId="0" fontId="21" fillId="22" borderId="106" xfId="69" applyFont="1" applyFill="1" applyBorder="1" applyAlignment="1">
      <alignment horizontal="center" vertical="center"/>
    </xf>
    <xf numFmtId="0" fontId="21" fillId="22" borderId="90" xfId="69" applyFont="1" applyFill="1" applyBorder="1" applyAlignment="1">
      <alignment horizontal="center" vertical="center"/>
    </xf>
    <xf numFmtId="0" fontId="21" fillId="22" borderId="102" xfId="69" applyFont="1" applyFill="1" applyBorder="1" applyAlignment="1">
      <alignment horizontal="center" vertical="center"/>
    </xf>
    <xf numFmtId="0" fontId="21" fillId="23" borderId="106" xfId="69" applyFont="1" applyFill="1" applyBorder="1" applyAlignment="1">
      <alignment horizontal="center" vertical="center"/>
    </xf>
    <xf numFmtId="0" fontId="21" fillId="23" borderId="90" xfId="69" applyFont="1" applyFill="1" applyBorder="1" applyAlignment="1">
      <alignment horizontal="center" vertical="center"/>
    </xf>
    <xf numFmtId="0" fontId="21" fillId="23" borderId="89" xfId="69" applyFont="1" applyFill="1" applyBorder="1" applyAlignment="1">
      <alignment horizontal="center" vertical="center"/>
    </xf>
    <xf numFmtId="49" fontId="18" fillId="0" borderId="25" xfId="83" applyNumberFormat="1" applyFont="1" applyBorder="1" applyAlignment="1">
      <alignment horizontal="center"/>
    </xf>
    <xf numFmtId="49" fontId="18" fillId="0" borderId="26" xfId="83" applyNumberFormat="1" applyFont="1" applyBorder="1" applyAlignment="1">
      <alignment horizontal="center"/>
    </xf>
    <xf numFmtId="49" fontId="18" fillId="0" borderId="27" xfId="83" applyNumberFormat="1" applyFont="1" applyBorder="1" applyAlignment="1">
      <alignment horizontal="center"/>
    </xf>
    <xf numFmtId="49" fontId="18" fillId="0" borderId="28" xfId="83" applyNumberFormat="1" applyFont="1" applyBorder="1" applyAlignment="1">
      <alignment horizontal="center"/>
    </xf>
    <xf numFmtId="49" fontId="18" fillId="0" borderId="0" xfId="83" applyNumberFormat="1" applyFont="1" applyAlignment="1">
      <alignment horizontal="center"/>
    </xf>
    <xf numFmtId="49" fontId="18" fillId="0" borderId="29" xfId="83" applyNumberFormat="1" applyFont="1" applyBorder="1" applyAlignment="1">
      <alignment horizontal="center"/>
    </xf>
    <xf numFmtId="0" fontId="20" fillId="0" borderId="0" xfId="0" applyFont="1" applyAlignment="1">
      <alignment horizontal="center"/>
    </xf>
    <xf numFmtId="0" fontId="4" fillId="0" borderId="11" xfId="84" applyFont="1" applyBorder="1" applyAlignment="1">
      <alignment wrapText="1"/>
    </xf>
    <xf numFmtId="0" fontId="4" fillId="0" borderId="12" xfId="84" applyFont="1" applyBorder="1" applyAlignment="1">
      <alignment wrapText="1"/>
    </xf>
    <xf numFmtId="0" fontId="1" fillId="0" borderId="22" xfId="48" applyFont="1" applyBorder="1" applyAlignment="1">
      <alignment vertical="top" wrapText="1"/>
    </xf>
    <xf numFmtId="0" fontId="1" fillId="0" borderId="84" xfId="48" applyFont="1" applyBorder="1" applyAlignment="1">
      <alignment vertical="top" wrapText="1"/>
    </xf>
    <xf numFmtId="0" fontId="1" fillId="0" borderId="76" xfId="48" applyFont="1" applyBorder="1" applyAlignment="1">
      <alignment vertical="top" wrapText="1"/>
    </xf>
    <xf numFmtId="0" fontId="4" fillId="0" borderId="12" xfId="82" applyFont="1" applyBorder="1" applyAlignment="1">
      <alignment vertical="top" wrapText="1"/>
    </xf>
    <xf numFmtId="0" fontId="4" fillId="0" borderId="0" xfId="84" applyFont="1" applyAlignment="1">
      <alignment wrapText="1"/>
    </xf>
    <xf numFmtId="0" fontId="4" fillId="0" borderId="0" xfId="0" applyFont="1" applyAlignment="1">
      <alignment vertical="top"/>
    </xf>
    <xf numFmtId="0" fontId="4" fillId="0" borderId="0" xfId="85" applyFont="1"/>
    <xf numFmtId="0" fontId="4" fillId="0" borderId="0" xfId="85" applyFont="1" applyAlignment="1">
      <alignment horizontal="right"/>
    </xf>
    <xf numFmtId="0" fontId="4" fillId="0" borderId="13" xfId="85" applyFont="1" applyBorder="1"/>
    <xf numFmtId="0" fontId="8" fillId="0" borderId="14" xfId="0" applyFont="1" applyBorder="1"/>
    <xf numFmtId="3" fontId="8" fillId="0" borderId="14" xfId="0" applyNumberFormat="1" applyFont="1" applyBorder="1" applyAlignment="1">
      <alignment horizontal="center"/>
    </xf>
    <xf numFmtId="3" fontId="4" fillId="0" borderId="0" xfId="85" applyNumberFormat="1" applyFont="1"/>
    <xf numFmtId="3" fontId="4" fillId="0" borderId="0" xfId="0" applyNumberFormat="1" applyFont="1"/>
    <xf numFmtId="165" fontId="4" fillId="0" borderId="0" xfId="0" applyNumberFormat="1" applyFont="1"/>
    <xf numFmtId="49" fontId="4" fillId="0" borderId="14" xfId="85" applyNumberFormat="1" applyFont="1" applyBorder="1"/>
    <xf numFmtId="0" fontId="4" fillId="0" borderId="15" xfId="85" applyFont="1" applyBorder="1"/>
    <xf numFmtId="165" fontId="4" fillId="0" borderId="0" xfId="85" applyNumberFormat="1" applyFont="1"/>
    <xf numFmtId="3" fontId="4" fillId="0" borderId="16" xfId="85" applyNumberFormat="1" applyFont="1" applyBorder="1"/>
    <xf numFmtId="0" fontId="4" fillId="23" borderId="61" xfId="0" applyFont="1" applyFill="1" applyBorder="1" applyAlignment="1"/>
    <xf numFmtId="0" fontId="4" fillId="23" borderId="73" xfId="0" applyFont="1" applyFill="1" applyBorder="1" applyAlignment="1"/>
    <xf numFmtId="0" fontId="4" fillId="23" borderId="68" xfId="0" applyFont="1" applyFill="1" applyBorder="1" applyAlignment="1"/>
    <xf numFmtId="0" fontId="4" fillId="23" borderId="13" xfId="0" applyFont="1" applyFill="1" applyBorder="1" applyAlignment="1"/>
    <xf numFmtId="0" fontId="4" fillId="23" borderId="75" xfId="0" applyFont="1" applyFill="1" applyBorder="1" applyAlignment="1"/>
    <xf numFmtId="1" fontId="8" fillId="0" borderId="0" xfId="75" applyNumberFormat="1" applyFont="1" applyAlignment="1">
      <alignment horizontal="left" vertical="top"/>
    </xf>
    <xf numFmtId="1" fontId="8" fillId="20" borderId="41" xfId="0" applyNumberFormat="1" applyFont="1" applyFill="1" applyBorder="1" applyAlignment="1">
      <alignment horizontal="center"/>
    </xf>
    <xf numFmtId="165" fontId="8" fillId="20" borderId="57" xfId="0" applyNumberFormat="1" applyFont="1" applyFill="1" applyBorder="1" applyAlignment="1">
      <alignment horizontal="center"/>
    </xf>
    <xf numFmtId="165" fontId="8" fillId="20" borderId="58" xfId="0" applyNumberFormat="1" applyFont="1" applyFill="1" applyBorder="1" applyAlignment="1">
      <alignment horizontal="center"/>
    </xf>
    <xf numFmtId="165" fontId="8" fillId="20" borderId="61" xfId="0" applyNumberFormat="1" applyFont="1" applyFill="1" applyBorder="1" applyAlignment="1">
      <alignment horizontal="center"/>
    </xf>
    <xf numFmtId="165" fontId="8" fillId="22" borderId="57" xfId="0" applyNumberFormat="1" applyFont="1" applyFill="1" applyBorder="1" applyAlignment="1">
      <alignment horizontal="center"/>
    </xf>
    <xf numFmtId="165" fontId="8" fillId="22" borderId="58" xfId="0" applyNumberFormat="1" applyFont="1" applyFill="1" applyBorder="1" applyAlignment="1">
      <alignment horizontal="center"/>
    </xf>
    <xf numFmtId="165" fontId="8" fillId="22" borderId="73" xfId="0" applyNumberFormat="1" applyFont="1" applyFill="1" applyBorder="1" applyAlignment="1">
      <alignment horizontal="center"/>
    </xf>
    <xf numFmtId="165" fontId="8" fillId="23" borderId="57" xfId="0" applyNumberFormat="1" applyFont="1" applyFill="1" applyBorder="1" applyAlignment="1">
      <alignment horizontal="center"/>
    </xf>
    <xf numFmtId="165" fontId="8" fillId="23" borderId="58" xfId="0" applyNumberFormat="1" applyFont="1" applyFill="1" applyBorder="1" applyAlignment="1">
      <alignment horizontal="center"/>
    </xf>
    <xf numFmtId="165" fontId="8" fillId="23" borderId="43" xfId="0" applyNumberFormat="1" applyFont="1" applyFill="1" applyBorder="1" applyAlignment="1">
      <alignment horizontal="center"/>
    </xf>
    <xf numFmtId="1" fontId="8" fillId="20" borderId="44" xfId="0" applyNumberFormat="1" applyFont="1" applyFill="1" applyBorder="1" applyAlignment="1">
      <alignment horizontal="center"/>
    </xf>
    <xf numFmtId="165" fontId="8" fillId="20" borderId="0" xfId="0" applyNumberFormat="1" applyFont="1" applyFill="1" applyAlignment="1">
      <alignment horizontal="center"/>
    </xf>
    <xf numFmtId="165" fontId="8" fillId="23" borderId="45" xfId="0" applyNumberFormat="1" applyFont="1" applyFill="1" applyBorder="1" applyAlignment="1">
      <alignment horizontal="center"/>
    </xf>
    <xf numFmtId="0" fontId="8" fillId="20" borderId="44" xfId="0" applyFont="1" applyFill="1" applyBorder="1" applyAlignment="1">
      <alignment horizontal="center"/>
    </xf>
    <xf numFmtId="165" fontId="8" fillId="20" borderId="79" xfId="0" applyNumberFormat="1" applyFont="1" applyFill="1" applyBorder="1" applyAlignment="1">
      <alignment horizontal="center"/>
    </xf>
    <xf numFmtId="1" fontId="8" fillId="20" borderId="46" xfId="0" applyNumberFormat="1" applyFont="1" applyFill="1" applyBorder="1" applyAlignment="1">
      <alignment horizontal="center"/>
    </xf>
    <xf numFmtId="165" fontId="8" fillId="20" borderId="80" xfId="0" applyNumberFormat="1" applyFont="1" applyFill="1" applyBorder="1" applyAlignment="1">
      <alignment horizontal="center"/>
    </xf>
    <xf numFmtId="165" fontId="8" fillId="23" borderId="48" xfId="0" applyNumberFormat="1" applyFont="1" applyFill="1" applyBorder="1" applyAlignment="1">
      <alignment horizontal="center"/>
    </xf>
    <xf numFmtId="1" fontId="8" fillId="0" borderId="24" xfId="0" applyNumberFormat="1" applyFont="1" applyBorder="1" applyAlignment="1">
      <alignment horizontal="center"/>
    </xf>
    <xf numFmtId="165" fontId="8" fillId="0" borderId="113" xfId="0" applyNumberFormat="1" applyFont="1" applyBorder="1" applyAlignment="1">
      <alignment horizontal="center"/>
    </xf>
    <xf numFmtId="165" fontId="8" fillId="0" borderId="29" xfId="0" applyNumberFormat="1" applyFont="1" applyBorder="1" applyAlignment="1">
      <alignment horizontal="center"/>
    </xf>
    <xf numFmtId="165" fontId="8" fillId="0" borderId="54" xfId="0" applyNumberFormat="1" applyFont="1" applyBorder="1" applyAlignment="1">
      <alignment horizontal="center"/>
    </xf>
    <xf numFmtId="165" fontId="8" fillId="0" borderId="123" xfId="0" applyNumberFormat="1" applyFont="1" applyBorder="1" applyAlignment="1">
      <alignment horizontal="center"/>
    </xf>
    <xf numFmtId="0" fontId="8" fillId="20" borderId="61" xfId="0" applyFont="1" applyFill="1" applyBorder="1" applyAlignment="1">
      <alignment horizontal="center"/>
    </xf>
    <xf numFmtId="165" fontId="8" fillId="20" borderId="78" xfId="0" applyNumberFormat="1" applyFont="1" applyFill="1" applyBorder="1" applyAlignment="1">
      <alignment horizontal="center"/>
    </xf>
    <xf numFmtId="0" fontId="8" fillId="20" borderId="0" xfId="0" applyFont="1" applyFill="1" applyAlignment="1">
      <alignment horizontal="center"/>
    </xf>
    <xf numFmtId="0" fontId="8" fillId="20" borderId="60" xfId="0" applyFont="1" applyFill="1" applyBorder="1" applyAlignment="1">
      <alignment horizontal="center"/>
    </xf>
    <xf numFmtId="165" fontId="8" fillId="0" borderId="61" xfId="0" applyNumberFormat="1" applyFont="1" applyBorder="1" applyAlignment="1">
      <alignment horizontal="center"/>
    </xf>
    <xf numFmtId="1" fontId="8" fillId="0" borderId="0" xfId="0" applyNumberFormat="1" applyFont="1" applyAlignment="1">
      <alignment horizontal="left"/>
    </xf>
    <xf numFmtId="1" fontId="4" fillId="0" borderId="0" xfId="0" applyNumberFormat="1" applyFont="1"/>
    <xf numFmtId="0" fontId="4" fillId="23" borderId="85" xfId="0" applyFont="1" applyFill="1" applyBorder="1" applyAlignment="1"/>
    <xf numFmtId="0" fontId="4" fillId="0" borderId="0" xfId="70" applyFont="1" applyAlignment="1">
      <alignment horizontal="center"/>
    </xf>
    <xf numFmtId="0" fontId="4" fillId="0" borderId="0" xfId="70" applyFont="1"/>
    <xf numFmtId="0" fontId="4" fillId="0" borderId="13" xfId="70" applyFont="1" applyBorder="1"/>
    <xf numFmtId="0" fontId="8" fillId="0" borderId="0" xfId="73" applyFont="1" applyAlignment="1">
      <alignment horizontal="center" vertical="top"/>
    </xf>
    <xf numFmtId="1" fontId="8" fillId="20" borderId="58" xfId="0" applyNumberFormat="1" applyFont="1" applyFill="1" applyBorder="1" applyAlignment="1">
      <alignment horizontal="center"/>
    </xf>
    <xf numFmtId="1" fontId="8" fillId="20" borderId="61" xfId="0" applyNumberFormat="1" applyFont="1" applyFill="1" applyBorder="1" applyAlignment="1">
      <alignment horizontal="center"/>
    </xf>
    <xf numFmtId="1" fontId="8" fillId="20" borderId="42" xfId="0" applyNumberFormat="1" applyFont="1" applyFill="1" applyBorder="1" applyAlignment="1">
      <alignment horizontal="center"/>
    </xf>
    <xf numFmtId="1" fontId="8" fillId="20" borderId="57" xfId="0" applyNumberFormat="1" applyFont="1" applyFill="1" applyBorder="1" applyAlignment="1">
      <alignment horizontal="center"/>
    </xf>
    <xf numFmtId="1" fontId="8" fillId="22" borderId="61" xfId="0" applyNumberFormat="1" applyFont="1" applyFill="1" applyBorder="1" applyAlignment="1">
      <alignment horizontal="center"/>
    </xf>
    <xf numFmtId="1" fontId="8" fillId="22" borderId="42" xfId="0" applyNumberFormat="1" applyFont="1" applyFill="1" applyBorder="1" applyAlignment="1">
      <alignment horizontal="center"/>
    </xf>
    <xf numFmtId="1" fontId="8" fillId="22" borderId="57" xfId="0" applyNumberFormat="1" applyFont="1" applyFill="1" applyBorder="1" applyAlignment="1">
      <alignment horizontal="center"/>
    </xf>
    <xf numFmtId="1" fontId="8" fillId="23" borderId="61" xfId="0" applyNumberFormat="1" applyFont="1" applyFill="1" applyBorder="1" applyAlignment="1">
      <alignment horizontal="center"/>
    </xf>
    <xf numFmtId="1" fontId="8" fillId="23" borderId="42" xfId="0" applyNumberFormat="1" applyFont="1" applyFill="1" applyBorder="1" applyAlignment="1">
      <alignment horizontal="center"/>
    </xf>
    <xf numFmtId="1" fontId="8" fillId="23" borderId="57" xfId="0" applyNumberFormat="1" applyFont="1" applyFill="1" applyBorder="1" applyAlignment="1">
      <alignment horizontal="center"/>
    </xf>
    <xf numFmtId="1" fontId="8" fillId="23" borderId="73" xfId="0" applyNumberFormat="1" applyFont="1" applyFill="1" applyBorder="1" applyAlignment="1">
      <alignment horizontal="center"/>
    </xf>
    <xf numFmtId="1" fontId="8" fillId="20" borderId="29" xfId="0" applyNumberFormat="1" applyFont="1" applyFill="1" applyBorder="1" applyAlignment="1">
      <alignment horizontal="center"/>
    </xf>
    <xf numFmtId="1" fontId="8" fillId="20" borderId="0" xfId="0" applyNumberFormat="1" applyFont="1" applyFill="1" applyAlignment="1">
      <alignment horizontal="center"/>
    </xf>
    <xf numFmtId="1" fontId="8" fillId="20" borderId="24" xfId="0" applyNumberFormat="1" applyFont="1" applyFill="1" applyBorder="1" applyAlignment="1">
      <alignment horizontal="center"/>
    </xf>
    <xf numFmtId="1" fontId="8" fillId="20" borderId="54" xfId="0" applyNumberFormat="1" applyFont="1" applyFill="1" applyBorder="1" applyAlignment="1">
      <alignment horizontal="center"/>
    </xf>
    <xf numFmtId="1" fontId="8" fillId="22" borderId="0" xfId="0" applyNumberFormat="1" applyFont="1" applyFill="1" applyAlignment="1">
      <alignment horizontal="center"/>
    </xf>
    <xf numFmtId="1" fontId="8" fillId="22" borderId="24" xfId="0" applyNumberFormat="1" applyFont="1" applyFill="1" applyBorder="1" applyAlignment="1">
      <alignment horizontal="center"/>
    </xf>
    <xf numFmtId="1" fontId="8" fillId="22" borderId="54" xfId="0" applyNumberFormat="1" applyFont="1" applyFill="1" applyBorder="1" applyAlignment="1">
      <alignment horizontal="center"/>
    </xf>
    <xf numFmtId="1" fontId="8" fillId="23" borderId="0" xfId="0" applyNumberFormat="1" applyFont="1" applyFill="1" applyAlignment="1">
      <alignment horizontal="center"/>
    </xf>
    <xf numFmtId="1" fontId="8" fillId="23" borderId="24" xfId="0" applyNumberFormat="1" applyFont="1" applyFill="1" applyBorder="1" applyAlignment="1">
      <alignment horizontal="center"/>
    </xf>
    <xf numFmtId="1" fontId="8" fillId="23" borderId="54" xfId="0" applyNumberFormat="1" applyFont="1" applyFill="1" applyBorder="1" applyAlignment="1">
      <alignment horizontal="center"/>
    </xf>
    <xf numFmtId="1" fontId="8" fillId="23" borderId="74" xfId="0" applyNumberFormat="1" applyFont="1" applyFill="1" applyBorder="1" applyAlignment="1">
      <alignment horizontal="center"/>
    </xf>
    <xf numFmtId="1" fontId="8" fillId="20" borderId="74" xfId="0" applyNumberFormat="1" applyFont="1" applyFill="1" applyBorder="1" applyAlignment="1">
      <alignment horizontal="center"/>
    </xf>
    <xf numFmtId="1" fontId="8" fillId="20" borderId="51" xfId="0" applyNumberFormat="1" applyFont="1" applyFill="1" applyBorder="1" applyAlignment="1">
      <alignment horizontal="center"/>
    </xf>
    <xf numFmtId="1" fontId="8" fillId="20" borderId="60" xfId="0" applyNumberFormat="1" applyFont="1" applyFill="1" applyBorder="1" applyAlignment="1">
      <alignment horizontal="center"/>
    </xf>
    <xf numFmtId="1" fontId="8" fillId="20" borderId="56" xfId="0" applyNumberFormat="1" applyFont="1" applyFill="1" applyBorder="1" applyAlignment="1">
      <alignment horizontal="center"/>
    </xf>
    <xf numFmtId="1" fontId="8" fillId="22" borderId="60" xfId="0" applyNumberFormat="1" applyFont="1" applyFill="1" applyBorder="1" applyAlignment="1">
      <alignment horizontal="center"/>
    </xf>
    <xf numFmtId="1" fontId="8" fillId="22" borderId="47" xfId="0" applyNumberFormat="1" applyFont="1" applyFill="1" applyBorder="1" applyAlignment="1">
      <alignment horizontal="center"/>
    </xf>
    <xf numFmtId="1" fontId="8" fillId="22" borderId="56" xfId="0" applyNumberFormat="1" applyFont="1" applyFill="1" applyBorder="1" applyAlignment="1">
      <alignment horizontal="center"/>
    </xf>
    <xf numFmtId="1" fontId="8" fillId="23" borderId="60" xfId="0" applyNumberFormat="1" applyFont="1" applyFill="1" applyBorder="1" applyAlignment="1">
      <alignment horizontal="center"/>
    </xf>
    <xf numFmtId="1" fontId="8" fillId="23" borderId="47" xfId="0" applyNumberFormat="1" applyFont="1" applyFill="1" applyBorder="1" applyAlignment="1">
      <alignment horizontal="center"/>
    </xf>
    <xf numFmtId="1" fontId="8" fillId="23" borderId="56" xfId="0" applyNumberFormat="1" applyFont="1" applyFill="1" applyBorder="1" applyAlignment="1">
      <alignment horizontal="center"/>
    </xf>
    <xf numFmtId="1" fontId="8" fillId="23" borderId="59" xfId="0" applyNumberFormat="1" applyFont="1" applyFill="1" applyBorder="1" applyAlignment="1">
      <alignment horizontal="center"/>
    </xf>
    <xf numFmtId="0" fontId="8" fillId="0" borderId="24" xfId="73" applyFont="1" applyBorder="1" applyAlignment="1">
      <alignment horizontal="center" vertical="top"/>
    </xf>
    <xf numFmtId="1" fontId="8" fillId="22" borderId="55" xfId="0" applyNumberFormat="1" applyFont="1" applyFill="1" applyBorder="1" applyAlignment="1">
      <alignment horizontal="center"/>
    </xf>
    <xf numFmtId="1" fontId="8" fillId="22" borderId="51" xfId="0" applyNumberFormat="1" applyFont="1" applyFill="1" applyBorder="1" applyAlignment="1">
      <alignment horizontal="center"/>
    </xf>
    <xf numFmtId="1" fontId="8" fillId="23" borderId="55" xfId="0" applyNumberFormat="1" applyFont="1" applyFill="1" applyBorder="1" applyAlignment="1">
      <alignment horizontal="center"/>
    </xf>
    <xf numFmtId="1" fontId="8" fillId="23" borderId="51" xfId="0" applyNumberFormat="1" applyFont="1" applyFill="1" applyBorder="1" applyAlignment="1">
      <alignment horizontal="center"/>
    </xf>
    <xf numFmtId="0" fontId="8" fillId="0" borderId="0" xfId="72" applyFont="1">
      <alignment vertical="top"/>
    </xf>
    <xf numFmtId="1" fontId="8" fillId="0" borderId="28" xfId="0" applyNumberFormat="1" applyFont="1" applyBorder="1"/>
    <xf numFmtId="1" fontId="8" fillId="0" borderId="13" xfId="0" applyNumberFormat="1" applyFont="1" applyBorder="1"/>
    <xf numFmtId="0" fontId="8" fillId="0" borderId="0" xfId="0" applyFont="1" applyAlignment="1">
      <alignment horizontal="center"/>
    </xf>
    <xf numFmtId="1" fontId="8" fillId="0" borderId="15" xfId="0" applyNumberFormat="1" applyFont="1" applyBorder="1"/>
    <xf numFmtId="1" fontId="8" fillId="20" borderId="34" xfId="0" applyNumberFormat="1" applyFont="1" applyFill="1" applyBorder="1" applyAlignment="1">
      <alignment horizontal="center"/>
    </xf>
    <xf numFmtId="1" fontId="8" fillId="20" borderId="33" xfId="0" applyNumberFormat="1" applyFont="1" applyFill="1" applyBorder="1" applyAlignment="1">
      <alignment horizontal="center"/>
    </xf>
    <xf numFmtId="1" fontId="8" fillId="22" borderId="74" xfId="0" applyNumberFormat="1" applyFont="1" applyFill="1" applyBorder="1" applyAlignment="1">
      <alignment horizontal="center"/>
    </xf>
    <xf numFmtId="1" fontId="8" fillId="0" borderId="61" xfId="0" applyNumberFormat="1" applyFont="1" applyBorder="1" applyAlignment="1">
      <alignment horizontal="center"/>
    </xf>
    <xf numFmtId="0" fontId="4" fillId="0" borderId="28" xfId="0" applyFont="1" applyBorder="1" applyAlignment="1">
      <alignment horizontal="center"/>
    </xf>
    <xf numFmtId="0" fontId="4" fillId="0" borderId="55" xfId="70" applyFont="1" applyBorder="1"/>
    <xf numFmtId="0" fontId="4" fillId="0" borderId="60" xfId="70" applyFont="1" applyBorder="1"/>
    <xf numFmtId="0" fontId="4" fillId="0" borderId="59" xfId="70" applyFont="1" applyBorder="1"/>
    <xf numFmtId="1" fontId="8" fillId="20" borderId="78" xfId="0" applyNumberFormat="1" applyFont="1" applyFill="1" applyBorder="1" applyAlignment="1">
      <alignment horizontal="center"/>
    </xf>
    <xf numFmtId="1" fontId="8" fillId="23" borderId="43" xfId="0" applyNumberFormat="1" applyFont="1" applyFill="1" applyBorder="1" applyAlignment="1">
      <alignment horizontal="center"/>
    </xf>
    <xf numFmtId="1" fontId="8" fillId="20" borderId="79" xfId="0" applyNumberFormat="1" applyFont="1" applyFill="1" applyBorder="1" applyAlignment="1">
      <alignment horizontal="center"/>
    </xf>
    <xf numFmtId="1" fontId="8" fillId="23" borderId="45" xfId="0" applyNumberFormat="1" applyFont="1" applyFill="1" applyBorder="1" applyAlignment="1">
      <alignment horizontal="center"/>
    </xf>
    <xf numFmtId="1" fontId="8" fillId="20" borderId="80" xfId="0" applyNumberFormat="1" applyFont="1" applyFill="1" applyBorder="1" applyAlignment="1">
      <alignment horizontal="center"/>
    </xf>
    <xf numFmtId="1" fontId="8" fillId="22" borderId="59" xfId="0" applyNumberFormat="1" applyFont="1" applyFill="1" applyBorder="1" applyAlignment="1">
      <alignment horizontal="center"/>
    </xf>
    <xf numFmtId="0" fontId="4" fillId="0" borderId="0" xfId="77" applyFont="1"/>
    <xf numFmtId="49" fontId="4" fillId="0" borderId="25" xfId="77" quotePrefix="1" applyNumberFormat="1" applyFont="1" applyBorder="1" applyAlignment="1">
      <alignment horizontal="center"/>
    </xf>
    <xf numFmtId="1" fontId="8" fillId="0" borderId="32" xfId="80" applyNumberFormat="1" applyFont="1" applyBorder="1">
      <alignment vertical="top"/>
    </xf>
    <xf numFmtId="1" fontId="8" fillId="0" borderId="0" xfId="80" applyNumberFormat="1" applyFont="1">
      <alignment vertical="top"/>
    </xf>
    <xf numFmtId="1" fontId="8" fillId="0" borderId="33" xfId="80" applyNumberFormat="1" applyFont="1" applyBorder="1">
      <alignment vertical="top"/>
    </xf>
    <xf numFmtId="1" fontId="8" fillId="0" borderId="71" xfId="80" applyNumberFormat="1" applyFont="1" applyBorder="1">
      <alignment vertical="top"/>
    </xf>
    <xf numFmtId="0" fontId="8" fillId="0" borderId="28" xfId="0" applyFont="1" applyBorder="1" applyAlignment="1">
      <alignment horizontal="center"/>
    </xf>
    <xf numFmtId="1" fontId="8" fillId="20" borderId="65" xfId="0" applyNumberFormat="1" applyFont="1" applyFill="1" applyBorder="1" applyAlignment="1">
      <alignment horizontal="center"/>
    </xf>
    <xf numFmtId="1" fontId="8" fillId="20" borderId="66" xfId="0" applyNumberFormat="1" applyFont="1" applyFill="1" applyBorder="1" applyAlignment="1">
      <alignment horizontal="center"/>
    </xf>
    <xf numFmtId="1" fontId="8" fillId="20" borderId="67" xfId="0" applyNumberFormat="1" applyFont="1" applyFill="1" applyBorder="1" applyAlignment="1">
      <alignment horizontal="center"/>
    </xf>
    <xf numFmtId="1" fontId="8" fillId="22" borderId="65" xfId="0" applyNumberFormat="1" applyFont="1" applyFill="1" applyBorder="1" applyAlignment="1">
      <alignment horizontal="center"/>
    </xf>
    <xf numFmtId="1" fontId="8" fillId="22" borderId="66" xfId="0" applyNumberFormat="1" applyFont="1" applyFill="1" applyBorder="1" applyAlignment="1">
      <alignment horizontal="center"/>
    </xf>
    <xf numFmtId="1" fontId="8" fillId="22" borderId="67" xfId="0" applyNumberFormat="1" applyFont="1" applyFill="1" applyBorder="1" applyAlignment="1">
      <alignment horizontal="center"/>
    </xf>
    <xf numFmtId="1" fontId="8" fillId="23" borderId="66" xfId="0" applyNumberFormat="1" applyFont="1" applyFill="1" applyBorder="1" applyAlignment="1">
      <alignment horizontal="center"/>
    </xf>
    <xf numFmtId="1" fontId="8" fillId="23" borderId="67" xfId="0" applyNumberFormat="1" applyFont="1" applyFill="1" applyBorder="1" applyAlignment="1">
      <alignment horizontal="center"/>
    </xf>
    <xf numFmtId="1" fontId="8" fillId="20" borderId="32" xfId="0" applyNumberFormat="1" applyFont="1" applyFill="1" applyBorder="1" applyAlignment="1">
      <alignment horizontal="center"/>
    </xf>
    <xf numFmtId="1" fontId="8" fillId="22" borderId="32" xfId="0" applyNumberFormat="1" applyFont="1" applyFill="1" applyBorder="1" applyAlignment="1">
      <alignment horizontal="center"/>
    </xf>
    <xf numFmtId="1" fontId="8" fillId="22" borderId="33" xfId="0" applyNumberFormat="1" applyFont="1" applyFill="1" applyBorder="1" applyAlignment="1">
      <alignment horizontal="center"/>
    </xf>
    <xf numFmtId="1" fontId="8" fillId="23" borderId="33" xfId="0" applyNumberFormat="1" applyFont="1" applyFill="1" applyBorder="1" applyAlignment="1">
      <alignment horizontal="center"/>
    </xf>
    <xf numFmtId="49" fontId="4" fillId="0" borderId="0" xfId="77" applyNumberFormat="1" applyFont="1" applyAlignment="1">
      <alignment horizontal="center"/>
    </xf>
    <xf numFmtId="49" fontId="4" fillId="0" borderId="0" xfId="77" applyNumberFormat="1" applyFont="1"/>
    <xf numFmtId="0" fontId="4" fillId="20" borderId="32" xfId="77" applyFont="1" applyFill="1" applyBorder="1" applyAlignment="1">
      <alignment horizontal="center"/>
    </xf>
    <xf numFmtId="0" fontId="4" fillId="20" borderId="0" xfId="77" applyFont="1" applyFill="1" applyAlignment="1">
      <alignment horizontal="center"/>
    </xf>
    <xf numFmtId="0" fontId="4" fillId="20" borderId="33" xfId="77" applyFont="1" applyFill="1" applyBorder="1" applyAlignment="1">
      <alignment horizontal="center"/>
    </xf>
    <xf numFmtId="0" fontId="4" fillId="22" borderId="32" xfId="77" applyFont="1" applyFill="1" applyBorder="1" applyAlignment="1">
      <alignment horizontal="center"/>
    </xf>
    <xf numFmtId="0" fontId="4" fillId="22" borderId="0" xfId="77" applyFont="1" applyFill="1" applyAlignment="1">
      <alignment horizontal="center"/>
    </xf>
    <xf numFmtId="0" fontId="4" fillId="22" borderId="33" xfId="77" applyFont="1" applyFill="1" applyBorder="1" applyAlignment="1">
      <alignment horizontal="center"/>
    </xf>
    <xf numFmtId="0" fontId="4" fillId="23" borderId="0" xfId="77" applyFont="1" applyFill="1" applyAlignment="1">
      <alignment horizontal="center"/>
    </xf>
    <xf numFmtId="166" fontId="4" fillId="23" borderId="33" xfId="77" applyNumberFormat="1" applyFont="1" applyFill="1" applyBorder="1" applyAlignment="1">
      <alignment horizontal="center"/>
    </xf>
    <xf numFmtId="49" fontId="4" fillId="0" borderId="13" xfId="77" applyNumberFormat="1" applyFont="1" applyBorder="1" applyAlignment="1">
      <alignment horizontal="center"/>
    </xf>
    <xf numFmtId="0" fontId="4" fillId="20" borderId="69" xfId="77" applyFont="1" applyFill="1" applyBorder="1" applyAlignment="1">
      <alignment horizontal="center"/>
    </xf>
    <xf numFmtId="0" fontId="4" fillId="20" borderId="70" xfId="77" applyFont="1" applyFill="1" applyBorder="1" applyAlignment="1">
      <alignment horizontal="center"/>
    </xf>
    <xf numFmtId="0" fontId="4" fillId="20" borderId="71" xfId="77" applyFont="1" applyFill="1" applyBorder="1" applyAlignment="1">
      <alignment horizontal="center"/>
    </xf>
    <xf numFmtId="0" fontId="4" fillId="22" borderId="69" xfId="77" applyFont="1" applyFill="1" applyBorder="1" applyAlignment="1">
      <alignment horizontal="center"/>
    </xf>
    <xf numFmtId="0" fontId="4" fillId="22" borderId="70" xfId="77" applyFont="1" applyFill="1" applyBorder="1" applyAlignment="1">
      <alignment horizontal="center"/>
    </xf>
    <xf numFmtId="0" fontId="4" fillId="22" borderId="71" xfId="77" applyFont="1" applyFill="1" applyBorder="1" applyAlignment="1">
      <alignment horizontal="center"/>
    </xf>
    <xf numFmtId="0" fontId="4" fillId="23" borderId="70" xfId="77" applyFont="1" applyFill="1" applyBorder="1" applyAlignment="1">
      <alignment horizontal="center"/>
    </xf>
    <xf numFmtId="166" fontId="4" fillId="23" borderId="71" xfId="77" applyNumberFormat="1" applyFont="1" applyFill="1" applyBorder="1" applyAlignment="1">
      <alignment horizontal="center"/>
    </xf>
    <xf numFmtId="0" fontId="4" fillId="0" borderId="32" xfId="77" applyFont="1" applyBorder="1" applyAlignment="1">
      <alignment horizontal="right"/>
    </xf>
    <xf numFmtId="0" fontId="4" fillId="0" borderId="0" xfId="77" applyFont="1" applyAlignment="1">
      <alignment horizontal="right"/>
    </xf>
    <xf numFmtId="0" fontId="4" fillId="0" borderId="33" xfId="77" applyFont="1" applyBorder="1" applyAlignment="1">
      <alignment horizontal="right"/>
    </xf>
    <xf numFmtId="166" fontId="4" fillId="0" borderId="33" xfId="77" applyNumberFormat="1" applyFont="1" applyBorder="1" applyAlignment="1">
      <alignment horizontal="right"/>
    </xf>
    <xf numFmtId="49" fontId="4" fillId="0" borderId="28" xfId="77" applyNumberFormat="1" applyFont="1" applyBorder="1" applyAlignment="1">
      <alignment horizontal="center"/>
    </xf>
    <xf numFmtId="1" fontId="4" fillId="22" borderId="0" xfId="77" applyNumberFormat="1" applyFont="1" applyFill="1" applyAlignment="1">
      <alignment horizontal="center"/>
    </xf>
    <xf numFmtId="1" fontId="4" fillId="23" borderId="0" xfId="77" applyNumberFormat="1" applyFont="1" applyFill="1" applyAlignment="1">
      <alignment horizontal="center"/>
    </xf>
    <xf numFmtId="0" fontId="4" fillId="23" borderId="71" xfId="77" applyFont="1" applyFill="1" applyBorder="1" applyAlignment="1">
      <alignment horizontal="center"/>
    </xf>
    <xf numFmtId="1" fontId="4" fillId="0" borderId="0" xfId="77" applyNumberFormat="1" applyFont="1" applyAlignment="1">
      <alignment horizontal="center"/>
    </xf>
    <xf numFmtId="0" fontId="4" fillId="0" borderId="0" xfId="77" applyFont="1" applyAlignment="1">
      <alignment horizontal="center"/>
    </xf>
    <xf numFmtId="3" fontId="4" fillId="20" borderId="115" xfId="77" applyNumberFormat="1" applyFont="1" applyFill="1" applyBorder="1" applyAlignment="1">
      <alignment horizontal="center"/>
    </xf>
    <xf numFmtId="3" fontId="4" fillId="20" borderId="116" xfId="77" applyNumberFormat="1" applyFont="1" applyFill="1" applyBorder="1" applyAlignment="1">
      <alignment horizontal="center"/>
    </xf>
    <xf numFmtId="3" fontId="4" fillId="20" borderId="117" xfId="77" applyNumberFormat="1" applyFont="1" applyFill="1" applyBorder="1" applyAlignment="1">
      <alignment horizontal="center"/>
    </xf>
    <xf numFmtId="3" fontId="4" fillId="22" borderId="115" xfId="77" applyNumberFormat="1" applyFont="1" applyFill="1" applyBorder="1" applyAlignment="1">
      <alignment horizontal="center"/>
    </xf>
    <xf numFmtId="3" fontId="4" fillId="22" borderId="116" xfId="77" applyNumberFormat="1" applyFont="1" applyFill="1" applyBorder="1" applyAlignment="1">
      <alignment horizontal="center"/>
    </xf>
    <xf numFmtId="3" fontId="4" fillId="22" borderId="117" xfId="77" applyNumberFormat="1" applyFont="1" applyFill="1" applyBorder="1" applyAlignment="1">
      <alignment horizontal="center"/>
    </xf>
    <xf numFmtId="3" fontId="4" fillId="23" borderId="116" xfId="77" applyNumberFormat="1" applyFont="1" applyFill="1" applyBorder="1" applyAlignment="1">
      <alignment horizontal="center"/>
    </xf>
    <xf numFmtId="3" fontId="4" fillId="23" borderId="117" xfId="77" applyNumberFormat="1" applyFont="1" applyFill="1" applyBorder="1" applyAlignment="1">
      <alignment horizontal="center"/>
    </xf>
    <xf numFmtId="49" fontId="4" fillId="0" borderId="0" xfId="77" quotePrefix="1" applyNumberFormat="1" applyFont="1" applyAlignment="1">
      <alignment horizontal="left"/>
    </xf>
    <xf numFmtId="0" fontId="4" fillId="0" borderId="0" xfId="68" applyFont="1"/>
    <xf numFmtId="0" fontId="4" fillId="0" borderId="0" xfId="85" applyFont="1" applyAlignment="1">
      <alignment horizontal="left"/>
    </xf>
    <xf numFmtId="0" fontId="4" fillId="0" borderId="0" xfId="85" applyFont="1" applyAlignment="1">
      <alignment horizontal="centerContinuous"/>
    </xf>
    <xf numFmtId="0" fontId="4" fillId="0" borderId="0" xfId="68" applyFont="1" applyAlignment="1">
      <alignment horizontal="centerContinuous"/>
    </xf>
    <xf numFmtId="0" fontId="4" fillId="0" borderId="34" xfId="68" applyFont="1" applyBorder="1"/>
    <xf numFmtId="0" fontId="4" fillId="0" borderId="28" xfId="68" applyFont="1" applyBorder="1"/>
    <xf numFmtId="0" fontId="4" fillId="0" borderId="29" xfId="68" applyFont="1" applyBorder="1"/>
    <xf numFmtId="3" fontId="8" fillId="20" borderId="41" xfId="0" applyNumberFormat="1" applyFont="1" applyFill="1" applyBorder="1" applyAlignment="1">
      <alignment horizontal="center"/>
    </xf>
    <xf numFmtId="3" fontId="8" fillId="20" borderId="42" xfId="0" applyNumberFormat="1" applyFont="1" applyFill="1" applyBorder="1" applyAlignment="1">
      <alignment horizontal="center"/>
    </xf>
    <xf numFmtId="3" fontId="8" fillId="20" borderId="43" xfId="0" applyNumberFormat="1" applyFont="1" applyFill="1" applyBorder="1" applyAlignment="1">
      <alignment horizontal="center"/>
    </xf>
    <xf numFmtId="3" fontId="8" fillId="22" borderId="41" xfId="0" applyNumberFormat="1" applyFont="1" applyFill="1" applyBorder="1" applyAlignment="1">
      <alignment horizontal="center"/>
    </xf>
    <xf numFmtId="3" fontId="8" fillId="22" borderId="42" xfId="0" applyNumberFormat="1" applyFont="1" applyFill="1" applyBorder="1" applyAlignment="1">
      <alignment horizontal="center"/>
    </xf>
    <xf numFmtId="3" fontId="8" fillId="22" borderId="43" xfId="0" applyNumberFormat="1" applyFont="1" applyFill="1" applyBorder="1" applyAlignment="1">
      <alignment horizontal="center"/>
    </xf>
    <xf numFmtId="3" fontId="8" fillId="23" borderId="41" xfId="0" applyNumberFormat="1" applyFont="1" applyFill="1" applyBorder="1" applyAlignment="1">
      <alignment horizontal="center"/>
    </xf>
    <xf numFmtId="3" fontId="8" fillId="23" borderId="42" xfId="0" applyNumberFormat="1" applyFont="1" applyFill="1" applyBorder="1" applyAlignment="1">
      <alignment horizontal="center"/>
    </xf>
    <xf numFmtId="3" fontId="8" fillId="23" borderId="43" xfId="0" applyNumberFormat="1" applyFont="1" applyFill="1" applyBorder="1" applyAlignment="1">
      <alignment horizontal="center"/>
    </xf>
    <xf numFmtId="3" fontId="8" fillId="20" borderId="44" xfId="0" applyNumberFormat="1" applyFont="1" applyFill="1" applyBorder="1" applyAlignment="1">
      <alignment horizontal="center"/>
    </xf>
    <xf numFmtId="3" fontId="8" fillId="20" borderId="24" xfId="0" applyNumberFormat="1" applyFont="1" applyFill="1" applyBorder="1" applyAlignment="1">
      <alignment horizontal="center"/>
    </xf>
    <xf numFmtId="3" fontId="8" fillId="20" borderId="45" xfId="0" applyNumberFormat="1" applyFont="1" applyFill="1" applyBorder="1" applyAlignment="1">
      <alignment horizontal="center"/>
    </xf>
    <xf numFmtId="3" fontId="8" fillId="22" borderId="44" xfId="0" applyNumberFormat="1" applyFont="1" applyFill="1" applyBorder="1" applyAlignment="1">
      <alignment horizontal="center"/>
    </xf>
    <xf numFmtId="3" fontId="8" fillId="22" borderId="24" xfId="0" applyNumberFormat="1" applyFont="1" applyFill="1" applyBorder="1" applyAlignment="1">
      <alignment horizontal="center"/>
    </xf>
    <xf numFmtId="3" fontId="8" fillId="22" borderId="45" xfId="0" applyNumberFormat="1" applyFont="1" applyFill="1" applyBorder="1" applyAlignment="1">
      <alignment horizontal="center"/>
    </xf>
    <xf numFmtId="3" fontId="8" fillId="23" borderId="44" xfId="0" applyNumberFormat="1" applyFont="1" applyFill="1" applyBorder="1" applyAlignment="1">
      <alignment horizontal="center"/>
    </xf>
    <xf numFmtId="3" fontId="8" fillId="23" borderId="45" xfId="0" applyNumberFormat="1" applyFont="1" applyFill="1" applyBorder="1" applyAlignment="1">
      <alignment horizontal="center"/>
    </xf>
    <xf numFmtId="3" fontId="4" fillId="20" borderId="44" xfId="68" applyNumberFormat="1" applyFont="1" applyFill="1" applyBorder="1" applyAlignment="1">
      <alignment horizontal="center"/>
    </xf>
    <xf numFmtId="3" fontId="4" fillId="20" borderId="24" xfId="68" applyNumberFormat="1" applyFont="1" applyFill="1" applyBorder="1" applyAlignment="1">
      <alignment horizontal="center"/>
    </xf>
    <xf numFmtId="3" fontId="4" fillId="20" borderId="45" xfId="68" applyNumberFormat="1" applyFont="1" applyFill="1" applyBorder="1" applyAlignment="1">
      <alignment horizontal="center"/>
    </xf>
    <xf numFmtId="3" fontId="4" fillId="22" borderId="44" xfId="68" applyNumberFormat="1" applyFont="1" applyFill="1" applyBorder="1" applyAlignment="1">
      <alignment horizontal="center"/>
    </xf>
    <xf numFmtId="3" fontId="4" fillId="22" borderId="24" xfId="68" applyNumberFormat="1" applyFont="1" applyFill="1" applyBorder="1" applyAlignment="1">
      <alignment horizontal="center"/>
    </xf>
    <xf numFmtId="3" fontId="4" fillId="22" borderId="45" xfId="68" applyNumberFormat="1" applyFont="1" applyFill="1" applyBorder="1" applyAlignment="1">
      <alignment horizontal="center"/>
    </xf>
    <xf numFmtId="3" fontId="4" fillId="23" borderId="44" xfId="68" applyNumberFormat="1" applyFont="1" applyFill="1" applyBorder="1" applyAlignment="1">
      <alignment horizontal="center"/>
    </xf>
    <xf numFmtId="3" fontId="4" fillId="23" borderId="24" xfId="68" applyNumberFormat="1" applyFont="1" applyFill="1" applyBorder="1" applyAlignment="1">
      <alignment horizontal="center"/>
    </xf>
    <xf numFmtId="3" fontId="4" fillId="23" borderId="45" xfId="68" applyNumberFormat="1" applyFont="1" applyFill="1" applyBorder="1" applyAlignment="1">
      <alignment horizontal="center"/>
    </xf>
    <xf numFmtId="0" fontId="4" fillId="0" borderId="0" xfId="68" applyFont="1" applyAlignment="1">
      <alignment horizontal="center"/>
    </xf>
    <xf numFmtId="0" fontId="4" fillId="0" borderId="13" xfId="68" applyFont="1" applyBorder="1" applyAlignment="1">
      <alignment horizontal="center"/>
    </xf>
    <xf numFmtId="3" fontId="8" fillId="20" borderId="46" xfId="0" applyNumberFormat="1" applyFont="1" applyFill="1" applyBorder="1" applyAlignment="1">
      <alignment horizontal="center"/>
    </xf>
    <xf numFmtId="3" fontId="4" fillId="20" borderId="47" xfId="68" applyNumberFormat="1" applyFont="1" applyFill="1" applyBorder="1" applyAlignment="1">
      <alignment horizontal="center"/>
    </xf>
    <xf numFmtId="3" fontId="4" fillId="20" borderId="48" xfId="68" applyNumberFormat="1" applyFont="1" applyFill="1" applyBorder="1" applyAlignment="1">
      <alignment horizontal="center"/>
    </xf>
    <xf numFmtId="3" fontId="4" fillId="22" borderId="46" xfId="68" applyNumberFormat="1" applyFont="1" applyFill="1" applyBorder="1" applyAlignment="1">
      <alignment horizontal="center"/>
    </xf>
    <xf numFmtId="3" fontId="4" fillId="22" borderId="47" xfId="68" applyNumberFormat="1" applyFont="1" applyFill="1" applyBorder="1" applyAlignment="1">
      <alignment horizontal="center"/>
    </xf>
    <xf numFmtId="3" fontId="4" fillId="22" borderId="48" xfId="68" applyNumberFormat="1" applyFont="1" applyFill="1" applyBorder="1" applyAlignment="1">
      <alignment horizontal="center"/>
    </xf>
    <xf numFmtId="3" fontId="4" fillId="23" borderId="46" xfId="68" applyNumberFormat="1" applyFont="1" applyFill="1" applyBorder="1" applyAlignment="1">
      <alignment horizontal="center"/>
    </xf>
    <xf numFmtId="3" fontId="4" fillId="23" borderId="47" xfId="68" applyNumberFormat="1" applyFont="1" applyFill="1" applyBorder="1" applyAlignment="1">
      <alignment horizontal="center"/>
    </xf>
    <xf numFmtId="3" fontId="4" fillId="23" borderId="48" xfId="68" applyNumberFormat="1" applyFont="1" applyFill="1" applyBorder="1" applyAlignment="1">
      <alignment horizontal="center"/>
    </xf>
    <xf numFmtId="49" fontId="4" fillId="0" borderId="0" xfId="83" applyNumberFormat="1" applyFont="1"/>
    <xf numFmtId="0" fontId="4" fillId="0" borderId="0" xfId="83" applyFont="1"/>
    <xf numFmtId="0" fontId="4" fillId="0" borderId="0" xfId="81" applyFont="1" applyBorder="1" applyAlignment="1">
      <alignment wrapText="1"/>
    </xf>
    <xf numFmtId="0" fontId="4" fillId="0" borderId="26" xfId="0" applyFont="1" applyBorder="1" applyAlignment="1">
      <alignment horizontal="center"/>
    </xf>
    <xf numFmtId="0" fontId="8" fillId="0" borderId="29" xfId="67" applyFont="1" applyBorder="1">
      <alignment vertical="top"/>
    </xf>
    <xf numFmtId="0" fontId="4" fillId="0" borderId="0" xfId="81" applyFont="1" applyBorder="1"/>
    <xf numFmtId="0" fontId="4" fillId="0" borderId="0" xfId="81" applyFont="1" applyFill="1" applyBorder="1"/>
    <xf numFmtId="0" fontId="4" fillId="0" borderId="13" xfId="0" applyFont="1" applyBorder="1" applyAlignment="1">
      <alignment horizontal="center"/>
    </xf>
    <xf numFmtId="0" fontId="8" fillId="0" borderId="29" xfId="67" applyFont="1" applyBorder="1" applyAlignment="1">
      <alignment horizontal="center" vertical="top"/>
    </xf>
    <xf numFmtId="0" fontId="4" fillId="0" borderId="34" xfId="0" applyFont="1" applyBorder="1" applyAlignment="1">
      <alignment horizontal="center"/>
    </xf>
    <xf numFmtId="0" fontId="8" fillId="0" borderId="27" xfId="67" applyFont="1" applyBorder="1">
      <alignment vertical="top"/>
    </xf>
    <xf numFmtId="0" fontId="4" fillId="0" borderId="24" xfId="0" applyFont="1" applyBorder="1" applyAlignment="1">
      <alignment horizontal="center"/>
    </xf>
    <xf numFmtId="17" fontId="4" fillId="0" borderId="0" xfId="0" quotePrefix="1" applyNumberFormat="1" applyFont="1" applyAlignment="1">
      <alignment horizontal="center"/>
    </xf>
    <xf numFmtId="3" fontId="4" fillId="0" borderId="0" xfId="81" applyNumberFormat="1" applyFont="1" applyFill="1" applyBorder="1"/>
    <xf numFmtId="0" fontId="8" fillId="0" borderId="40" xfId="67" applyFont="1" applyBorder="1">
      <alignment vertical="top"/>
    </xf>
    <xf numFmtId="164" fontId="4" fillId="0" borderId="26" xfId="0" applyNumberFormat="1" applyFont="1" applyBorder="1" applyAlignment="1">
      <alignment horizontal="center"/>
    </xf>
    <xf numFmtId="0" fontId="8" fillId="0" borderId="0" xfId="67" applyFont="1" applyBorder="1">
      <alignment vertical="top"/>
    </xf>
    <xf numFmtId="0" fontId="4" fillId="0" borderId="0" xfId="0" applyFont="1" applyBorder="1" applyAlignment="1">
      <alignment horizontal="center"/>
    </xf>
    <xf numFmtId="0" fontId="4" fillId="0" borderId="34" xfId="81" applyNumberFormat="1" applyFont="1" applyFill="1" applyBorder="1" applyAlignment="1">
      <alignment horizontal="center"/>
    </xf>
    <xf numFmtId="0" fontId="4" fillId="0" borderId="26" xfId="81" applyFont="1" applyFill="1" applyBorder="1" applyAlignment="1">
      <alignment horizontal="center"/>
    </xf>
    <xf numFmtId="164" fontId="4" fillId="0" borderId="34" xfId="81" applyNumberFormat="1" applyFont="1" applyFill="1" applyBorder="1" applyAlignment="1">
      <alignment horizontal="center"/>
    </xf>
    <xf numFmtId="164" fontId="4" fillId="0" borderId="34" xfId="81" applyNumberFormat="1" applyFont="1" applyFill="1" applyBorder="1" applyAlignment="1">
      <alignment horizontal="left"/>
    </xf>
    <xf numFmtId="0" fontId="4" fillId="0" borderId="24" xfId="81" applyNumberFormat="1" applyFont="1" applyFill="1" applyBorder="1" applyAlignment="1">
      <alignment horizontal="center"/>
    </xf>
    <xf numFmtId="0" fontId="4" fillId="0" borderId="0" xfId="81" applyFont="1" applyFill="1" applyBorder="1" applyAlignment="1">
      <alignment horizontal="center"/>
    </xf>
    <xf numFmtId="164" fontId="4" fillId="0" borderId="24" xfId="81" applyNumberFormat="1" applyFont="1" applyFill="1" applyBorder="1" applyAlignment="1">
      <alignment horizontal="center"/>
    </xf>
    <xf numFmtId="164" fontId="4" fillId="0" borderId="24" xfId="81" applyNumberFormat="1" applyFont="1" applyFill="1" applyBorder="1" applyAlignment="1">
      <alignment horizontal="left"/>
    </xf>
    <xf numFmtId="0" fontId="4" fillId="0" borderId="86" xfId="0" applyFont="1" applyBorder="1" applyAlignment="1">
      <alignment horizontal="center"/>
    </xf>
    <xf numFmtId="0" fontId="4" fillId="0" borderId="77" xfId="81" applyFont="1" applyFill="1" applyBorder="1" applyAlignment="1">
      <alignment horizontal="center"/>
    </xf>
    <xf numFmtId="164" fontId="4" fillId="0" borderId="40" xfId="81" applyNumberFormat="1" applyFont="1" applyFill="1" applyBorder="1" applyAlignment="1">
      <alignment horizontal="center"/>
    </xf>
    <xf numFmtId="0" fontId="8" fillId="0" borderId="26" xfId="67" applyFont="1" applyBorder="1">
      <alignment vertical="top"/>
    </xf>
    <xf numFmtId="0" fontId="8" fillId="0" borderId="13" xfId="67" applyFont="1" applyBorder="1" applyAlignment="1">
      <alignment horizontal="center" vertical="top"/>
    </xf>
    <xf numFmtId="1" fontId="4" fillId="0" borderId="34" xfId="83" applyNumberFormat="1" applyFont="1" applyBorder="1" applyAlignment="1">
      <alignment horizontal="center"/>
    </xf>
    <xf numFmtId="164" fontId="4" fillId="0" borderId="27" xfId="83" applyNumberFormat="1" applyFont="1" applyBorder="1" applyAlignment="1">
      <alignment horizontal="center"/>
    </xf>
    <xf numFmtId="1" fontId="4" fillId="0" borderId="24" xfId="83" applyNumberFormat="1" applyFont="1" applyBorder="1" applyAlignment="1">
      <alignment horizontal="center"/>
    </xf>
    <xf numFmtId="164" fontId="4" fillId="0" borderId="29" xfId="83" applyNumberFormat="1" applyFont="1" applyBorder="1" applyAlignment="1">
      <alignment horizontal="center"/>
    </xf>
    <xf numFmtId="164" fontId="4" fillId="0" borderId="24" xfId="83" applyNumberFormat="1" applyFont="1" applyBorder="1" applyAlignment="1">
      <alignment horizontal="center"/>
    </xf>
    <xf numFmtId="1" fontId="4" fillId="0" borderId="13" xfId="83" applyNumberFormat="1" applyFont="1" applyBorder="1" applyAlignment="1">
      <alignment horizontal="center"/>
    </xf>
    <xf numFmtId="1" fontId="4" fillId="0" borderId="40" xfId="83" applyNumberFormat="1" applyFont="1" applyBorder="1" applyAlignment="1">
      <alignment horizontal="center"/>
    </xf>
    <xf numFmtId="164" fontId="4" fillId="0" borderId="13" xfId="83" applyNumberFormat="1" applyFont="1" applyBorder="1" applyAlignment="1">
      <alignment horizontal="center"/>
    </xf>
    <xf numFmtId="0" fontId="4" fillId="0" borderId="0" xfId="81" applyFont="1" applyBorder="1" applyAlignment="1">
      <alignment horizontal="center"/>
    </xf>
    <xf numFmtId="164" fontId="4" fillId="0" borderId="0" xfId="81" applyNumberFormat="1" applyFont="1" applyBorder="1" applyAlignment="1">
      <alignment horizontal="center"/>
    </xf>
  </cellXfs>
  <cellStyles count="10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2 2 2" xfId="30" xr:uid="{00000000-0005-0000-0000-00001D000000}"/>
    <cellStyle name="Comma 2 3" xfId="31" xr:uid="{00000000-0005-0000-0000-00001E000000}"/>
    <cellStyle name="Comma 2 3 2" xfId="32" xr:uid="{00000000-0005-0000-0000-00001F000000}"/>
    <cellStyle name="Explanatory Text 2" xfId="33" xr:uid="{00000000-0005-0000-0000-000020000000}"/>
    <cellStyle name="Good 2" xfId="34" xr:uid="{00000000-0005-0000-0000-000021000000}"/>
    <cellStyle name="Heading 1" xfId="35" builtinId="16" customBuiltin="1"/>
    <cellStyle name="Heading 1 2" xfId="36" xr:uid="{00000000-0005-0000-0000-000023000000}"/>
    <cellStyle name="Heading 2" xfId="37" builtinId="17" customBuiltin="1"/>
    <cellStyle name="Heading 2 2" xfId="38" xr:uid="{00000000-0005-0000-0000-000025000000}"/>
    <cellStyle name="Heading 3" xfId="39" builtinId="18" customBuiltin="1"/>
    <cellStyle name="Heading 3 2" xfId="40" xr:uid="{00000000-0005-0000-0000-000027000000}"/>
    <cellStyle name="Heading 4" xfId="41" builtinId="19" customBuiltin="1"/>
    <cellStyle name="Heading 4 2" xfId="42" xr:uid="{00000000-0005-0000-0000-000029000000}"/>
    <cellStyle name="Input 2" xfId="43" xr:uid="{00000000-0005-0000-0000-00002A000000}"/>
    <cellStyle name="Linked Cell" xfId="44" builtinId="24" customBuiltin="1"/>
    <cellStyle name="Linked Cell 2" xfId="45" xr:uid="{00000000-0005-0000-0000-00002C000000}"/>
    <cellStyle name="Neutral 2" xfId="46" xr:uid="{00000000-0005-0000-0000-00002D000000}"/>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103" xr:uid="{28253B9B-75BF-4F42-91C9-BA33CB1393C4}"/>
    <cellStyle name="Normal 2" xfId="51" xr:uid="{00000000-0005-0000-0000-000033000000}"/>
    <cellStyle name="Normal 2 2" xfId="52" xr:uid="{00000000-0005-0000-0000-000034000000}"/>
    <cellStyle name="Normal 2 2 2" xfId="53" xr:uid="{00000000-0005-0000-0000-000035000000}"/>
    <cellStyle name="Normal 2 3" xfId="54" xr:uid="{00000000-0005-0000-0000-000036000000}"/>
    <cellStyle name="Normal 3" xfId="55" xr:uid="{00000000-0005-0000-0000-000037000000}"/>
    <cellStyle name="Normal 3 2" xfId="56" xr:uid="{00000000-0005-0000-0000-000038000000}"/>
    <cellStyle name="Normal 4" xfId="57" xr:uid="{00000000-0005-0000-0000-000039000000}"/>
    <cellStyle name="Normal 4 2" xfId="58" xr:uid="{00000000-0005-0000-0000-00003A000000}"/>
    <cellStyle name="Normal 5" xfId="59" xr:uid="{00000000-0005-0000-0000-00003B000000}"/>
    <cellStyle name="Normal 5 2" xfId="60" xr:uid="{00000000-0005-0000-0000-00003C000000}"/>
    <cellStyle name="Normal 6" xfId="61" xr:uid="{00000000-0005-0000-0000-00003D000000}"/>
    <cellStyle name="Normal 7" xfId="62" xr:uid="{00000000-0005-0000-0000-00003E000000}"/>
    <cellStyle name="Normal 7 2" xfId="63" xr:uid="{00000000-0005-0000-0000-00003F000000}"/>
    <cellStyle name="Normal 8" xfId="64" xr:uid="{00000000-0005-0000-0000-000040000000}"/>
    <cellStyle name="Normal 8 2" xfId="65" xr:uid="{00000000-0005-0000-0000-000041000000}"/>
    <cellStyle name="Normal 9" xfId="66" xr:uid="{00000000-0005-0000-0000-000042000000}"/>
    <cellStyle name="Normal_  Routemiles_1" xfId="67" xr:uid="{00000000-0005-0000-0000-000043000000}"/>
    <cellStyle name="Normal_Dv991205" xfId="68" xr:uid="{00000000-0005-0000-0000-000044000000}"/>
    <cellStyle name="Normal_Dv991205_Mihrdiv" xfId="69" xr:uid="{00000000-0005-0000-0000-000045000000}"/>
    <cellStyle name="Normal_Eq991205" xfId="70" xr:uid="{00000000-0005-0000-0000-000046000000}"/>
    <cellStyle name="Normal_Eq991205_Eqline" xfId="71" xr:uid="{00000000-0005-0000-0000-000047000000}"/>
    <cellStyle name="Normal_Eqline" xfId="72" xr:uid="{00000000-0005-0000-0000-000048000000}"/>
    <cellStyle name="Normal_Eqline_1" xfId="73" xr:uid="{00000000-0005-0000-0000-000049000000}"/>
    <cellStyle name="Normal_Eqline_1_Eqline" xfId="74" xr:uid="{00000000-0005-0000-0000-00004A000000}"/>
    <cellStyle name="Normal_Mihrline" xfId="75" xr:uid="{00000000-0005-0000-0000-00004B000000}"/>
    <cellStyle name="Normal_Mihrline_Mihrline" xfId="76" xr:uid="{00000000-0005-0000-0000-00004D000000}"/>
    <cellStyle name="Normal_Po991205" xfId="77" xr:uid="{00000000-0005-0000-0000-00004E000000}"/>
    <cellStyle name="Normal_Po991205_Mihrdiv" xfId="78" xr:uid="{00000000-0005-0000-0000-00004F000000}"/>
    <cellStyle name="Normal_Po991205_Podiv" xfId="79" xr:uid="{00000000-0005-0000-0000-000050000000}"/>
    <cellStyle name="Normal_Podiv" xfId="80" xr:uid="{00000000-0005-0000-0000-000051000000}"/>
    <cellStyle name="Normal_Route Name and One Way Miles for 6-24-07 Draft2" xfId="81" xr:uid="{00000000-0005-0000-0000-000053000000}"/>
    <cellStyle name="Normal_RPT424.d071216 working copy" xfId="82" xr:uid="{00000000-0005-0000-0000-000054000000}"/>
    <cellStyle name="Normal_Rt991205" xfId="83" xr:uid="{00000000-0005-0000-0000-000055000000}"/>
    <cellStyle name="Normal_ScheduleNumbers.D021215" xfId="84" xr:uid="{00000000-0005-0000-0000-000056000000}"/>
    <cellStyle name="Normal_Sy991205" xfId="85" xr:uid="{00000000-0005-0000-0000-000057000000}"/>
    <cellStyle name="Normal_Sy991205_Mihrline" xfId="86" xr:uid="{00000000-0005-0000-0000-000058000000}"/>
    <cellStyle name="Normal_Sy991205_System" xfId="87" xr:uid="{00000000-0005-0000-0000-000059000000}"/>
    <cellStyle name="Normal_System" xfId="88" xr:uid="{00000000-0005-0000-0000-00005A000000}"/>
    <cellStyle name="Note 2" xfId="89" xr:uid="{00000000-0005-0000-0000-00005B000000}"/>
    <cellStyle name="Note 2 2" xfId="90" xr:uid="{00000000-0005-0000-0000-00005C000000}"/>
    <cellStyle name="Note 2 2 2" xfId="91" xr:uid="{00000000-0005-0000-0000-00005D000000}"/>
    <cellStyle name="Note 2 3" xfId="92" xr:uid="{00000000-0005-0000-0000-00005E000000}"/>
    <cellStyle name="Note 3" xfId="93" xr:uid="{00000000-0005-0000-0000-00005F000000}"/>
    <cellStyle name="Note 3 2" xfId="94" xr:uid="{00000000-0005-0000-0000-000060000000}"/>
    <cellStyle name="Note 4" xfId="95" xr:uid="{00000000-0005-0000-0000-000061000000}"/>
    <cellStyle name="Note 4 2" xfId="96" xr:uid="{00000000-0005-0000-0000-000062000000}"/>
    <cellStyle name="Note 5" xfId="97" xr:uid="{00000000-0005-0000-0000-000063000000}"/>
    <cellStyle name="Output 2" xfId="98" xr:uid="{00000000-0005-0000-0000-000064000000}"/>
    <cellStyle name="Title" xfId="99" builtinId="15" customBuiltin="1"/>
    <cellStyle name="Title 2" xfId="100" xr:uid="{00000000-0005-0000-0000-000066000000}"/>
    <cellStyle name="Total 2" xfId="101" xr:uid="{00000000-0005-0000-0000-000067000000}"/>
    <cellStyle name="Warning Text 2" xfId="102" xr:uid="{00000000-0005-0000-0000-000068000000}"/>
  </cellStyles>
  <dxfs count="0"/>
  <tableStyles count="0" defaultTableStyle="TableStyleMedium9" defaultPivotStyle="PivotStyleLight16"/>
  <colors>
    <mruColors>
      <color rgb="FFFFFFCC"/>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68580</xdr:colOff>
          <xdr:row>1</xdr:row>
          <xdr:rowOff>11430</xdr:rowOff>
        </xdr:from>
        <xdr:to>
          <xdr:col>1</xdr:col>
          <xdr:colOff>1344930</xdr:colOff>
          <xdr:row>4</xdr:row>
          <xdr:rowOff>144780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uj\OneDrive%20-%20Los%20Angeles%20County%20Metropolitan%20Transportation%20Authority\4-24%20Report\2020-04\REVISED%20-%20Combined%204-24%20Report%20-%20Schedule%20Change%20-%20April%2019,%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sheetName val="Cover"/>
      <sheetName val="Mihrline"/>
      <sheetName val="Eqline"/>
      <sheetName val="Podiv"/>
      <sheetName val="Mihrdiv"/>
      <sheetName val="  Routemiles"/>
      <sheetName val="Contract Fleet"/>
      <sheetName val="ESRI_MAPINFO_SHEET"/>
    </sheetNames>
    <sheetDataSet>
      <sheetData sheetId="0"/>
      <sheetData sheetId="1"/>
      <sheetData sheetId="2"/>
      <sheetData sheetId="3">
        <row r="166">
          <cell r="E166"/>
        </row>
        <row r="167">
          <cell r="E167"/>
        </row>
        <row r="168">
          <cell r="E168"/>
        </row>
        <row r="169">
          <cell r="E169"/>
        </row>
        <row r="170">
          <cell r="E170"/>
        </row>
        <row r="171">
          <cell r="E171"/>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0"/>
  <sheetViews>
    <sheetView tabSelected="1" zoomScaleNormal="100" workbookViewId="0">
      <selection activeCell="E24" sqref="E24"/>
    </sheetView>
  </sheetViews>
  <sheetFormatPr defaultColWidth="9.140625" defaultRowHeight="12.4"/>
  <cols>
    <col min="1" max="1" width="1.7109375" style="9" customWidth="1"/>
    <col min="2" max="2" width="96" style="19" customWidth="1"/>
    <col min="3" max="16384" width="9.140625" style="9"/>
  </cols>
  <sheetData>
    <row r="1" spans="2:12" ht="37.9">
      <c r="B1" s="8" t="s">
        <v>0</v>
      </c>
      <c r="C1" s="116"/>
      <c r="D1" s="116"/>
      <c r="E1" s="116"/>
      <c r="F1" s="116"/>
      <c r="G1" s="116"/>
      <c r="H1" s="116"/>
      <c r="I1" s="116"/>
      <c r="J1" s="116"/>
      <c r="K1" s="116"/>
      <c r="L1" s="116"/>
    </row>
    <row r="2" spans="2:12" ht="15">
      <c r="B2" s="10" t="s">
        <v>1</v>
      </c>
      <c r="C2" s="116"/>
      <c r="D2" s="116"/>
      <c r="E2" s="116"/>
      <c r="F2" s="116"/>
      <c r="G2" s="116"/>
      <c r="H2" s="116"/>
      <c r="I2" s="116"/>
      <c r="J2" s="116"/>
      <c r="K2" s="116"/>
      <c r="L2" s="116"/>
    </row>
    <row r="3" spans="2:12" ht="15">
      <c r="B3" s="11" t="s">
        <v>2</v>
      </c>
      <c r="C3" s="116"/>
      <c r="D3" s="116"/>
      <c r="E3" s="116"/>
      <c r="F3" s="116"/>
      <c r="G3" s="116"/>
      <c r="H3" s="116"/>
      <c r="I3" s="116"/>
      <c r="J3" s="116"/>
      <c r="K3" s="116"/>
      <c r="L3" s="116"/>
    </row>
    <row r="4" spans="2:12">
      <c r="B4" s="469"/>
      <c r="C4" s="116"/>
      <c r="D4" s="116"/>
      <c r="E4" s="116"/>
      <c r="F4" s="116"/>
      <c r="G4" s="116"/>
      <c r="H4" s="116"/>
      <c r="I4" s="116"/>
      <c r="J4" s="116"/>
      <c r="K4" s="116"/>
      <c r="L4" s="116"/>
    </row>
    <row r="5" spans="2:12">
      <c r="B5" s="469"/>
      <c r="C5" s="116"/>
      <c r="D5" s="116"/>
      <c r="E5" s="116"/>
      <c r="F5" s="116"/>
      <c r="G5" s="116"/>
      <c r="H5" s="116"/>
      <c r="I5" s="116"/>
      <c r="J5" s="116"/>
      <c r="K5" s="116"/>
      <c r="L5" s="116"/>
    </row>
    <row r="6" spans="2:12" ht="22.5">
      <c r="B6" s="98" t="s">
        <v>3</v>
      </c>
      <c r="C6" s="116"/>
      <c r="D6" s="116"/>
      <c r="E6" s="116"/>
      <c r="F6" s="116"/>
      <c r="G6" s="116"/>
      <c r="H6" s="116"/>
      <c r="I6" s="116"/>
      <c r="J6" s="116"/>
      <c r="K6" s="116"/>
      <c r="L6" s="116" t="s">
        <v>4</v>
      </c>
    </row>
    <row r="7" spans="2:12" ht="22.5">
      <c r="B7" s="125">
        <v>45102</v>
      </c>
      <c r="C7" s="116"/>
      <c r="D7" s="116"/>
      <c r="E7" s="116"/>
      <c r="F7" s="116"/>
      <c r="G7" s="116"/>
      <c r="H7" s="116"/>
      <c r="I7" s="116"/>
      <c r="J7" s="116"/>
      <c r="K7" s="116"/>
      <c r="L7" s="116"/>
    </row>
    <row r="8" spans="2:12" ht="12.6" thickBot="1">
      <c r="B8" s="470"/>
      <c r="C8" s="116"/>
      <c r="D8" s="116"/>
      <c r="E8" s="116"/>
      <c r="F8" s="116"/>
      <c r="G8" s="116"/>
      <c r="H8" s="116"/>
      <c r="I8" s="116"/>
      <c r="J8" s="116"/>
      <c r="K8" s="116"/>
      <c r="L8" s="116"/>
    </row>
    <row r="9" spans="2:12" ht="14.1">
      <c r="B9" s="12" t="s">
        <v>5</v>
      </c>
      <c r="C9" s="116"/>
      <c r="D9" s="116"/>
      <c r="E9" s="116"/>
      <c r="F9" s="116"/>
      <c r="G9" s="116"/>
      <c r="H9" s="116"/>
      <c r="I9" s="116"/>
      <c r="J9" s="116" t="s">
        <v>4</v>
      </c>
      <c r="K9" s="116"/>
      <c r="L9" s="116"/>
    </row>
    <row r="10" spans="2:12" ht="14.1">
      <c r="B10" s="13" t="s">
        <v>6</v>
      </c>
      <c r="C10" s="116"/>
      <c r="D10" s="116"/>
      <c r="E10" s="116"/>
      <c r="F10" s="116"/>
      <c r="G10" s="116"/>
      <c r="H10" s="116"/>
      <c r="I10" s="116"/>
      <c r="J10" s="116"/>
      <c r="K10" s="116"/>
      <c r="L10" s="116"/>
    </row>
    <row r="11" spans="2:12" ht="13.9">
      <c r="B11" s="14"/>
      <c r="C11" s="116"/>
      <c r="D11" s="116"/>
      <c r="E11" s="116"/>
      <c r="F11" s="116"/>
      <c r="G11" s="116"/>
      <c r="H11" s="116"/>
      <c r="I11" s="116"/>
      <c r="J11" s="116"/>
      <c r="K11" s="116"/>
      <c r="L11" s="116"/>
    </row>
    <row r="12" spans="2:12" ht="14.1">
      <c r="B12" s="13" t="s">
        <v>7</v>
      </c>
      <c r="C12" s="116"/>
      <c r="D12" s="116"/>
      <c r="E12" s="116"/>
      <c r="F12" s="116"/>
      <c r="G12" s="116"/>
      <c r="H12" s="116"/>
      <c r="I12" s="116"/>
      <c r="J12" s="116"/>
      <c r="K12" s="116"/>
      <c r="L12" s="116"/>
    </row>
    <row r="13" spans="2:12" ht="13.9">
      <c r="B13" s="14"/>
      <c r="C13" s="116"/>
      <c r="D13" s="116"/>
      <c r="E13" s="116"/>
      <c r="F13" s="116"/>
      <c r="G13" s="116"/>
      <c r="H13" s="116"/>
      <c r="I13" s="116"/>
      <c r="J13" s="116"/>
      <c r="K13" s="116"/>
      <c r="L13" s="116"/>
    </row>
    <row r="14" spans="2:12" ht="14.1">
      <c r="B14" s="15" t="str">
        <f>_xlfn.CONCAT("DATE OF ISSUE: ", TEXT(B7,"MMMM DD, YYYY"))</f>
        <v>DATE OF ISSUE: June 25, 2023</v>
      </c>
      <c r="C14" s="116"/>
      <c r="D14" s="116"/>
      <c r="E14" s="116"/>
      <c r="F14" s="116"/>
      <c r="G14" s="116"/>
      <c r="H14" s="116"/>
      <c r="I14" s="116"/>
      <c r="J14" s="116"/>
      <c r="K14" s="116"/>
      <c r="L14" s="116"/>
    </row>
    <row r="15" spans="2:12" ht="12.6" thickBot="1">
      <c r="B15" s="470"/>
      <c r="C15" s="116"/>
      <c r="D15" s="116"/>
      <c r="E15" s="116"/>
      <c r="F15" s="116"/>
      <c r="G15" s="116"/>
      <c r="H15" s="116"/>
      <c r="I15" s="116"/>
      <c r="J15" s="116"/>
      <c r="K15" s="116"/>
      <c r="L15" s="116"/>
    </row>
    <row r="16" spans="2:12" ht="22.35" customHeight="1" thickBot="1">
      <c r="B16" s="99" t="s">
        <v>8</v>
      </c>
      <c r="C16" s="116"/>
      <c r="D16" s="116"/>
      <c r="E16" s="116"/>
      <c r="F16" s="116"/>
      <c r="G16" s="116"/>
      <c r="H16" s="116"/>
      <c r="I16" s="116"/>
      <c r="J16" s="116"/>
      <c r="K16" s="116"/>
      <c r="L16" s="116"/>
    </row>
    <row r="17" spans="2:3" ht="86.1">
      <c r="B17" s="126" t="s">
        <v>9</v>
      </c>
      <c r="C17" s="116"/>
    </row>
    <row r="18" spans="2:3" ht="12.6" thickBot="1">
      <c r="B18" s="16"/>
      <c r="C18" s="116"/>
    </row>
    <row r="19" spans="2:3" ht="22.35" customHeight="1" thickBot="1">
      <c r="B19" s="99" t="s">
        <v>10</v>
      </c>
      <c r="C19" s="116"/>
    </row>
    <row r="20" spans="2:3" ht="22.35" customHeight="1" thickBot="1">
      <c r="B20" s="136" t="s">
        <v>11</v>
      </c>
      <c r="C20" s="116"/>
    </row>
    <row r="21" spans="2:3" ht="36.4" customHeight="1">
      <c r="B21" s="471" t="s">
        <v>12</v>
      </c>
      <c r="C21" s="116"/>
    </row>
    <row r="22" spans="2:3" ht="17.649999999999999" customHeight="1">
      <c r="B22" s="472" t="s">
        <v>13</v>
      </c>
      <c r="C22" s="116"/>
    </row>
    <row r="23" spans="2:3" ht="28.9">
      <c r="B23" s="287" t="s">
        <v>14</v>
      </c>
      <c r="C23" s="116"/>
    </row>
    <row r="24" spans="2:3" ht="12.6" thickBot="1">
      <c r="B24" s="128"/>
      <c r="C24" s="116"/>
    </row>
    <row r="25" spans="2:3" ht="15.4" thickBot="1">
      <c r="B25" s="99" t="s">
        <v>15</v>
      </c>
      <c r="C25" s="116"/>
    </row>
    <row r="26" spans="2:3" ht="29.1" thickBot="1">
      <c r="B26" s="473" t="s">
        <v>16</v>
      </c>
      <c r="C26" s="116"/>
    </row>
    <row r="27" spans="2:3" ht="17.25" customHeight="1" thickBot="1">
      <c r="B27" s="163"/>
      <c r="C27" s="116"/>
    </row>
    <row r="28" spans="2:3" ht="15.4" thickBot="1">
      <c r="B28" s="99" t="s">
        <v>17</v>
      </c>
      <c r="C28" s="116"/>
    </row>
    <row r="29" spans="2:3" ht="16.149999999999999" customHeight="1">
      <c r="B29" s="129" t="s">
        <v>18</v>
      </c>
      <c r="C29" s="116"/>
    </row>
    <row r="30" spans="2:3" ht="17.25" customHeight="1" thickBot="1">
      <c r="B30" s="474"/>
      <c r="C30" s="116"/>
    </row>
    <row r="31" spans="2:3">
      <c r="B31" s="18"/>
      <c r="C31" s="116"/>
    </row>
    <row r="32" spans="2:3">
      <c r="B32" s="475"/>
      <c r="C32" s="116"/>
    </row>
    <row r="33" spans="2:3" ht="17.25" customHeight="1">
      <c r="B33" s="475"/>
      <c r="C33" s="116"/>
    </row>
    <row r="34" spans="2:3" ht="17.25" customHeight="1">
      <c r="B34" s="475"/>
      <c r="C34" s="116"/>
    </row>
    <row r="35" spans="2:3" ht="17.25" customHeight="1">
      <c r="B35" s="475"/>
      <c r="C35" s="116"/>
    </row>
    <row r="36" spans="2:3" ht="17.25" customHeight="1">
      <c r="B36" s="475"/>
      <c r="C36" s="116"/>
    </row>
    <row r="37" spans="2:3" ht="17.25" customHeight="1">
      <c r="B37" s="475"/>
      <c r="C37" s="116"/>
    </row>
    <row r="38" spans="2:3" ht="27" customHeight="1">
      <c r="B38" s="475"/>
      <c r="C38" s="116"/>
    </row>
    <row r="39" spans="2:3" s="17" customFormat="1" ht="17.25" customHeight="1">
      <c r="B39" s="475"/>
      <c r="C39" s="476"/>
    </row>
    <row r="40" spans="2:3" s="17" customFormat="1" ht="17.25" customHeight="1">
      <c r="B40" s="475"/>
      <c r="C40" s="476"/>
    </row>
  </sheetData>
  <phoneticPr fontId="0" type="noConversion"/>
  <printOptions horizontalCentered="1"/>
  <pageMargins left="0.75" right="0.75" top="1" bottom="1" header="0.5" footer="0.5"/>
  <pageSetup orientation="portrait" horizontalDpi="1200" verticalDpi="1200" r:id="rId1"/>
  <headerFooter alignWithMargins="0"/>
  <drawing r:id="rId2"/>
  <legacyDrawing r:id="rId3"/>
  <oleObjects>
    <mc:AlternateContent xmlns:mc="http://schemas.openxmlformats.org/markup-compatibility/2006">
      <mc:Choice Requires="x14">
        <oleObject progId="Imaging.Document" shapeId="3073" r:id="rId4">
          <objectPr defaultSize="0" autoPict="0" r:id="rId5">
            <anchor moveWithCells="1" sizeWithCells="1">
              <from>
                <xdr:col>1</xdr:col>
                <xdr:colOff>68580</xdr:colOff>
                <xdr:row>1</xdr:row>
                <xdr:rowOff>11430</xdr:rowOff>
              </from>
              <to>
                <xdr:col>1</xdr:col>
                <xdr:colOff>1344930</xdr:colOff>
                <xdr:row>4</xdr:row>
                <xdr:rowOff>144780</xdr:rowOff>
              </to>
            </anchor>
          </objectPr>
        </oleObject>
      </mc:Choice>
      <mc:Fallback>
        <oleObject progId="Imaging.Document" shapeId="30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5"/>
  <sheetViews>
    <sheetView showZeros="0" zoomScaleNormal="100" workbookViewId="0">
      <pane xSplit="10" ySplit="4" topLeftCell="K5" activePane="bottomRight" state="frozen"/>
      <selection pane="bottomRight" activeCell="B25" sqref="B25:E25"/>
      <selection pane="bottomLeft" activeCell="A5" sqref="A5"/>
      <selection pane="topRight" activeCell="K1" sqref="K1"/>
    </sheetView>
  </sheetViews>
  <sheetFormatPr defaultColWidth="9.140625" defaultRowHeight="12.4"/>
  <cols>
    <col min="1" max="1" width="25.85546875" style="21" customWidth="1"/>
    <col min="2" max="2" width="9.85546875" style="21" customWidth="1"/>
    <col min="3" max="3" width="11.140625" style="21" customWidth="1"/>
    <col min="4" max="4" width="9" style="21" customWidth="1"/>
    <col min="5" max="5" width="6.7109375" style="21" bestFit="1" customWidth="1"/>
    <col min="6" max="6" width="11.7109375" style="21" customWidth="1"/>
    <col min="7" max="7" width="9.42578125" style="21" customWidth="1"/>
    <col min="8" max="8" width="20" style="21" customWidth="1"/>
    <col min="9" max="9" width="11.28515625" style="21" bestFit="1" customWidth="1"/>
    <col min="10" max="10" width="12.42578125" style="21" bestFit="1" customWidth="1"/>
    <col min="11" max="11" width="10.85546875" style="21" customWidth="1"/>
    <col min="12" max="16384" width="9.140625" style="21"/>
  </cols>
  <sheetData>
    <row r="1" spans="1:15" s="20" customFormat="1" ht="14.1">
      <c r="A1" s="288" t="s">
        <v>19</v>
      </c>
      <c r="B1" s="289"/>
      <c r="C1" s="289"/>
      <c r="D1" s="289"/>
      <c r="E1" s="289"/>
      <c r="F1" s="289"/>
      <c r="G1" s="289"/>
      <c r="H1" s="289"/>
      <c r="I1" s="289"/>
      <c r="J1" s="289"/>
      <c r="K1" s="290"/>
    </row>
    <row r="2" spans="1:15" s="20" customFormat="1" ht="14.1">
      <c r="A2" s="291" t="s">
        <v>3</v>
      </c>
      <c r="B2" s="292"/>
      <c r="C2" s="292"/>
      <c r="D2" s="292"/>
      <c r="E2" s="292"/>
      <c r="F2" s="292"/>
      <c r="G2" s="292"/>
      <c r="H2" s="292"/>
      <c r="I2" s="292"/>
      <c r="J2" s="292"/>
      <c r="K2" s="293"/>
    </row>
    <row r="3" spans="1:15" s="20" customFormat="1" ht="14.1">
      <c r="A3" s="291" t="str">
        <f>_xlfn.CONCAT("EFFECTIVE: ", TEXT(Cover!B7,"MMMM DD, YYYY"))</f>
        <v>EFFECTIVE: June 25, 2023</v>
      </c>
      <c r="B3" s="292"/>
      <c r="C3" s="292"/>
      <c r="D3" s="292"/>
      <c r="E3" s="292"/>
      <c r="F3" s="292"/>
      <c r="G3" s="292"/>
      <c r="H3" s="292"/>
      <c r="I3" s="292"/>
      <c r="J3" s="292"/>
      <c r="K3" s="293"/>
    </row>
    <row r="4" spans="1:15" s="20" customFormat="1" ht="14.1">
      <c r="A4" s="294" t="s">
        <v>20</v>
      </c>
      <c r="B4" s="295"/>
      <c r="C4" s="295"/>
      <c r="D4" s="295"/>
      <c r="E4" s="295"/>
      <c r="F4" s="295"/>
      <c r="G4" s="295"/>
      <c r="H4" s="295"/>
      <c r="I4" s="295"/>
      <c r="J4" s="295"/>
      <c r="K4" s="296"/>
    </row>
    <row r="5" spans="1:15">
      <c r="A5" s="477"/>
      <c r="B5" s="477"/>
      <c r="C5" s="478"/>
      <c r="D5" s="477"/>
      <c r="E5" s="477"/>
      <c r="F5" s="477"/>
      <c r="G5" s="477"/>
      <c r="H5" s="477"/>
      <c r="I5" s="477"/>
      <c r="J5" s="477"/>
      <c r="K5" s="477"/>
      <c r="L5" s="477"/>
      <c r="M5" s="477"/>
      <c r="N5" s="477"/>
      <c r="O5" s="477"/>
    </row>
    <row r="6" spans="1:15">
      <c r="A6" s="477"/>
      <c r="B6" s="477"/>
      <c r="C6" s="478"/>
      <c r="D6" s="477"/>
      <c r="E6" s="477"/>
      <c r="F6" s="477"/>
      <c r="G6" s="477"/>
      <c r="H6" s="477"/>
      <c r="I6" s="477"/>
      <c r="J6" s="477"/>
      <c r="K6" s="477"/>
      <c r="L6" s="477"/>
      <c r="M6" s="477"/>
      <c r="N6" s="477"/>
      <c r="O6" s="477"/>
    </row>
    <row r="7" spans="1:15" ht="17.649999999999999">
      <c r="A7" s="477"/>
      <c r="B7" s="302" t="s">
        <v>21</v>
      </c>
      <c r="C7" s="303"/>
      <c r="D7" s="303"/>
      <c r="E7" s="303"/>
      <c r="F7" s="303"/>
      <c r="G7" s="303"/>
      <c r="H7" s="303"/>
      <c r="I7" s="303"/>
      <c r="J7" s="303"/>
      <c r="K7" s="304"/>
      <c r="L7" s="477"/>
      <c r="M7" s="477"/>
      <c r="N7" s="477"/>
      <c r="O7" s="477"/>
    </row>
    <row r="8" spans="1:15" ht="18" thickBot="1">
      <c r="A8" s="22"/>
      <c r="B8" s="477"/>
      <c r="C8" s="477"/>
      <c r="D8" s="477"/>
      <c r="E8" s="477"/>
      <c r="F8" s="477"/>
      <c r="G8" s="477"/>
      <c r="H8" s="477"/>
      <c r="I8" s="477"/>
      <c r="J8" s="477"/>
      <c r="K8" s="479"/>
      <c r="L8" s="477"/>
      <c r="M8" s="477"/>
      <c r="N8" s="477"/>
      <c r="O8" s="477"/>
    </row>
    <row r="9" spans="1:15" ht="27" customHeight="1">
      <c r="A9" s="28"/>
      <c r="B9" s="299" t="s">
        <v>22</v>
      </c>
      <c r="C9" s="300"/>
      <c r="D9" s="300"/>
      <c r="E9" s="301"/>
      <c r="F9" s="297" t="s">
        <v>23</v>
      </c>
      <c r="G9" s="298"/>
      <c r="H9" s="23" t="s">
        <v>24</v>
      </c>
      <c r="I9" s="24"/>
      <c r="J9" s="23" t="s">
        <v>25</v>
      </c>
      <c r="K9" s="24"/>
      <c r="L9" s="477"/>
      <c r="M9" s="477"/>
      <c r="N9" s="477"/>
      <c r="O9" s="477"/>
    </row>
    <row r="10" spans="1:15" ht="16.5" customHeight="1" thickBot="1">
      <c r="A10" s="29" t="s">
        <v>26</v>
      </c>
      <c r="B10" s="25" t="s">
        <v>27</v>
      </c>
      <c r="C10" s="26" t="s">
        <v>28</v>
      </c>
      <c r="D10" s="26" t="s">
        <v>29</v>
      </c>
      <c r="E10" s="27" t="s">
        <v>30</v>
      </c>
      <c r="F10" s="25" t="s">
        <v>31</v>
      </c>
      <c r="G10" s="27" t="s">
        <v>32</v>
      </c>
      <c r="H10" s="25" t="s">
        <v>33</v>
      </c>
      <c r="I10" s="27" t="s">
        <v>34</v>
      </c>
      <c r="J10" s="25" t="s">
        <v>33</v>
      </c>
      <c r="K10" s="27" t="s">
        <v>34</v>
      </c>
      <c r="L10" s="477"/>
      <c r="M10" s="477"/>
      <c r="N10" s="477"/>
      <c r="O10" s="477"/>
    </row>
    <row r="11" spans="1:15">
      <c r="A11" s="480" t="s">
        <v>35</v>
      </c>
      <c r="B11" s="481">
        <v>1412</v>
      </c>
      <c r="C11" s="481">
        <v>1221</v>
      </c>
      <c r="D11" s="481">
        <v>1609</v>
      </c>
      <c r="E11" s="481">
        <v>87</v>
      </c>
      <c r="F11" s="481">
        <v>88</v>
      </c>
      <c r="G11" s="481">
        <v>86</v>
      </c>
      <c r="H11" s="481">
        <v>21085.8</v>
      </c>
      <c r="I11" s="481">
        <v>19762.8</v>
      </c>
      <c r="J11" s="481">
        <v>230378.13800000004</v>
      </c>
      <c r="K11" s="481">
        <v>201598.39000000004</v>
      </c>
      <c r="L11" s="118"/>
      <c r="M11" s="477"/>
      <c r="N11" s="482"/>
      <c r="O11" s="477"/>
    </row>
    <row r="12" spans="1:15">
      <c r="A12" s="480" t="s">
        <v>36</v>
      </c>
      <c r="B12" s="481">
        <v>928</v>
      </c>
      <c r="C12" s="481">
        <v>938</v>
      </c>
      <c r="D12" s="481">
        <v>1005</v>
      </c>
      <c r="E12" s="481">
        <v>85</v>
      </c>
      <c r="F12" s="481">
        <v>76</v>
      </c>
      <c r="G12" s="481">
        <v>40</v>
      </c>
      <c r="H12" s="481">
        <v>14720.8</v>
      </c>
      <c r="I12" s="481">
        <v>13932.9</v>
      </c>
      <c r="J12" s="481">
        <v>163937.05500000002</v>
      </c>
      <c r="K12" s="481">
        <v>145883.83000000005</v>
      </c>
      <c r="L12" s="118"/>
      <c r="M12" s="482"/>
      <c r="N12" s="482"/>
      <c r="O12" s="118"/>
    </row>
    <row r="13" spans="1:15">
      <c r="A13" s="480" t="s">
        <v>37</v>
      </c>
      <c r="B13" s="481">
        <v>911</v>
      </c>
      <c r="C13" s="481">
        <v>915</v>
      </c>
      <c r="D13" s="481">
        <v>997</v>
      </c>
      <c r="E13" s="481">
        <v>85</v>
      </c>
      <c r="F13" s="481">
        <v>75</v>
      </c>
      <c r="G13" s="481">
        <v>53</v>
      </c>
      <c r="H13" s="481">
        <v>14437</v>
      </c>
      <c r="I13" s="481">
        <v>13673.4</v>
      </c>
      <c r="J13" s="481">
        <v>161714.86900000001</v>
      </c>
      <c r="K13" s="481">
        <v>144046.30300000001</v>
      </c>
      <c r="L13" s="118"/>
      <c r="M13" s="482"/>
      <c r="N13" s="482"/>
      <c r="O13" s="118"/>
    </row>
    <row r="14" spans="1:15">
      <c r="A14" s="270"/>
      <c r="B14" s="121"/>
      <c r="C14" s="121"/>
      <c r="D14" s="121"/>
      <c r="E14" s="121"/>
      <c r="F14" s="121"/>
      <c r="G14" s="121"/>
      <c r="H14" s="121"/>
      <c r="I14" s="121"/>
      <c r="J14" s="121"/>
      <c r="K14" s="121"/>
      <c r="L14" s="477"/>
      <c r="M14" s="477"/>
      <c r="N14" s="482"/>
      <c r="O14" s="118"/>
    </row>
    <row r="15" spans="1:15" ht="20.25" customHeight="1">
      <c r="A15" s="477"/>
      <c r="B15" s="302" t="s">
        <v>38</v>
      </c>
      <c r="C15" s="303"/>
      <c r="D15" s="303"/>
      <c r="E15" s="303"/>
      <c r="F15" s="303"/>
      <c r="G15" s="303"/>
      <c r="H15" s="303"/>
      <c r="I15" s="303"/>
      <c r="J15" s="303"/>
      <c r="K15" s="304"/>
      <c r="L15" s="477"/>
      <c r="M15" s="477"/>
      <c r="N15" s="477"/>
      <c r="O15" s="477"/>
    </row>
    <row r="16" spans="1:15" ht="20.25" customHeight="1" thickBot="1">
      <c r="A16" s="22"/>
      <c r="B16" s="477"/>
      <c r="C16" s="477"/>
      <c r="D16" s="477"/>
      <c r="E16" s="477"/>
      <c r="F16" s="477"/>
      <c r="G16" s="477"/>
      <c r="H16" s="477"/>
      <c r="I16" s="477"/>
      <c r="J16" s="477"/>
      <c r="K16" s="479"/>
      <c r="L16" s="477"/>
      <c r="M16" s="477"/>
      <c r="N16" s="477"/>
      <c r="O16" s="477"/>
    </row>
    <row r="17" spans="1:12" ht="30" customHeight="1">
      <c r="A17" s="28"/>
      <c r="B17" s="299" t="s">
        <v>22</v>
      </c>
      <c r="C17" s="300"/>
      <c r="D17" s="300"/>
      <c r="E17" s="301"/>
      <c r="F17" s="299" t="s">
        <v>23</v>
      </c>
      <c r="G17" s="301"/>
      <c r="H17" s="23" t="s">
        <v>24</v>
      </c>
      <c r="I17" s="24"/>
      <c r="J17" s="23" t="s">
        <v>25</v>
      </c>
      <c r="K17" s="24"/>
      <c r="L17" s="477"/>
    </row>
    <row r="18" spans="1:12" ht="15.75" customHeight="1" thickBot="1">
      <c r="A18" s="29" t="s">
        <v>26</v>
      </c>
      <c r="B18" s="25" t="s">
        <v>27</v>
      </c>
      <c r="C18" s="26" t="s">
        <v>28</v>
      </c>
      <c r="D18" s="26" t="s">
        <v>29</v>
      </c>
      <c r="E18" s="27" t="s">
        <v>30</v>
      </c>
      <c r="F18" s="25" t="s">
        <v>31</v>
      </c>
      <c r="G18" s="27" t="s">
        <v>32</v>
      </c>
      <c r="H18" s="25" t="s">
        <v>33</v>
      </c>
      <c r="I18" s="27" t="s">
        <v>34</v>
      </c>
      <c r="J18" s="25" t="s">
        <v>33</v>
      </c>
      <c r="K18" s="27" t="s">
        <v>34</v>
      </c>
      <c r="L18" s="477"/>
    </row>
    <row r="19" spans="1:12">
      <c r="A19" s="480" t="s">
        <v>35</v>
      </c>
      <c r="B19" s="481">
        <v>97</v>
      </c>
      <c r="C19" s="481">
        <v>90</v>
      </c>
      <c r="D19" s="481">
        <v>107</v>
      </c>
      <c r="E19" s="481">
        <v>0</v>
      </c>
      <c r="F19" s="481">
        <v>0</v>
      </c>
      <c r="G19" s="481">
        <v>0</v>
      </c>
      <c r="H19" s="481">
        <v>1595.4</v>
      </c>
      <c r="I19" s="481">
        <v>1444.1</v>
      </c>
      <c r="J19" s="481">
        <v>21057.904999999999</v>
      </c>
      <c r="K19" s="481">
        <v>17049.705000000002</v>
      </c>
      <c r="L19" s="118"/>
    </row>
    <row r="20" spans="1:12">
      <c r="A20" s="480" t="s">
        <v>36</v>
      </c>
      <c r="B20" s="481">
        <v>63</v>
      </c>
      <c r="C20" s="481">
        <v>66</v>
      </c>
      <c r="D20" s="481">
        <v>66</v>
      </c>
      <c r="E20" s="481">
        <v>0</v>
      </c>
      <c r="F20" s="481">
        <v>0</v>
      </c>
      <c r="G20" s="481">
        <v>0</v>
      </c>
      <c r="H20" s="481">
        <v>1079.9000000000001</v>
      </c>
      <c r="I20" s="481">
        <v>991.9</v>
      </c>
      <c r="J20" s="481">
        <v>13692.416999999999</v>
      </c>
      <c r="K20" s="481">
        <v>11336.316999999999</v>
      </c>
      <c r="L20" s="477"/>
    </row>
    <row r="21" spans="1:12">
      <c r="A21" s="480" t="s">
        <v>37</v>
      </c>
      <c r="B21" s="481">
        <v>60</v>
      </c>
      <c r="C21" s="481">
        <v>63</v>
      </c>
      <c r="D21" s="481">
        <v>63</v>
      </c>
      <c r="E21" s="481">
        <v>0</v>
      </c>
      <c r="F21" s="481">
        <v>0</v>
      </c>
      <c r="G21" s="481">
        <v>0</v>
      </c>
      <c r="H21" s="481">
        <v>1031.3</v>
      </c>
      <c r="I21" s="481">
        <v>949.1</v>
      </c>
      <c r="J21" s="481">
        <v>13218.669000000002</v>
      </c>
      <c r="K21" s="481">
        <v>10981.369000000001</v>
      </c>
      <c r="L21" s="477"/>
    </row>
    <row r="22" spans="1:12" ht="16.5" customHeight="1">
      <c r="A22" s="270"/>
      <c r="B22" s="121"/>
      <c r="C22" s="121"/>
      <c r="D22" s="121"/>
      <c r="E22" s="121"/>
      <c r="F22" s="121"/>
      <c r="G22" s="121"/>
      <c r="H22" s="121"/>
      <c r="I22" s="121"/>
      <c r="J22" s="121"/>
      <c r="K22" s="121"/>
      <c r="L22" s="477"/>
    </row>
    <row r="23" spans="1:12" ht="17.649999999999999">
      <c r="A23" s="477"/>
      <c r="B23" s="302" t="s">
        <v>39</v>
      </c>
      <c r="C23" s="303"/>
      <c r="D23" s="303"/>
      <c r="E23" s="303"/>
      <c r="F23" s="303"/>
      <c r="G23" s="303"/>
      <c r="H23" s="303"/>
      <c r="I23" s="303"/>
      <c r="J23" s="303"/>
      <c r="K23" s="304"/>
      <c r="L23" s="477"/>
    </row>
    <row r="24" spans="1:12" ht="18" thickBot="1">
      <c r="A24" s="22"/>
      <c r="B24" s="116"/>
      <c r="C24" s="116"/>
      <c r="D24" s="116"/>
      <c r="E24" s="116"/>
      <c r="F24" s="483"/>
      <c r="G24" s="483"/>
      <c r="H24" s="484"/>
      <c r="I24" s="484"/>
      <c r="J24" s="483"/>
      <c r="K24" s="483"/>
      <c r="L24" s="477"/>
    </row>
    <row r="25" spans="1:12" ht="18" customHeight="1">
      <c r="A25" s="30"/>
      <c r="B25" s="299" t="s">
        <v>40</v>
      </c>
      <c r="C25" s="300"/>
      <c r="D25" s="300"/>
      <c r="E25" s="301"/>
      <c r="F25" s="297" t="s">
        <v>41</v>
      </c>
      <c r="G25" s="298"/>
      <c r="H25" s="23" t="s">
        <v>24</v>
      </c>
      <c r="I25" s="24"/>
      <c r="J25" s="23" t="s">
        <v>25</v>
      </c>
      <c r="K25" s="24"/>
      <c r="L25"/>
    </row>
    <row r="26" spans="1:12" ht="21.75" customHeight="1" thickBot="1">
      <c r="A26" s="31" t="s">
        <v>26</v>
      </c>
      <c r="B26" s="25" t="s">
        <v>27</v>
      </c>
      <c r="C26" s="26" t="s">
        <v>28</v>
      </c>
      <c r="D26" s="26" t="s">
        <v>29</v>
      </c>
      <c r="E26" s="27" t="s">
        <v>30</v>
      </c>
      <c r="F26" s="25" t="s">
        <v>31</v>
      </c>
      <c r="G26" s="27" t="s">
        <v>32</v>
      </c>
      <c r="H26" s="25" t="s">
        <v>33</v>
      </c>
      <c r="I26" s="27" t="s">
        <v>34</v>
      </c>
      <c r="J26" s="25" t="s">
        <v>33</v>
      </c>
      <c r="K26" s="27" t="s">
        <v>34</v>
      </c>
      <c r="L26"/>
    </row>
    <row r="27" spans="1:12" ht="13.5" customHeight="1">
      <c r="A27" s="202" t="s">
        <v>42</v>
      </c>
      <c r="B27" s="203">
        <f>SUM(Eqline!B133:B139)</f>
        <v>218</v>
      </c>
      <c r="C27" s="203">
        <f>SUM(Eqline!C133:C139)</f>
        <v>192</v>
      </c>
      <c r="D27" s="203">
        <f>SUM(Eqline!D133:D139)</f>
        <v>218</v>
      </c>
      <c r="E27" s="204">
        <f>SUM([1]Eqline!E166:E171)</f>
        <v>0</v>
      </c>
      <c r="F27" s="171"/>
      <c r="G27" s="171"/>
      <c r="H27" s="205">
        <f>SUM(Mihrline!C134:C140)</f>
        <v>4033.2000000000003</v>
      </c>
      <c r="I27" s="205">
        <f>SUM(Mihrline!D134:D140)</f>
        <v>3817.3</v>
      </c>
      <c r="J27" s="205">
        <f>SUM(Mihrline!E134:E140)</f>
        <v>76923.7</v>
      </c>
      <c r="K27" s="205">
        <f>SUM(Mihrline!F134:F140)</f>
        <v>74273.100000000006</v>
      </c>
      <c r="L27" s="118"/>
    </row>
    <row r="28" spans="1:12">
      <c r="A28" s="485" t="s">
        <v>36</v>
      </c>
      <c r="B28" s="203">
        <f>SUM(Eqline!I133:I139)</f>
        <v>169</v>
      </c>
      <c r="C28" s="203">
        <f>SUM(Eqline!J133:J139)</f>
        <v>165</v>
      </c>
      <c r="D28" s="203">
        <f>SUM(Eqline!K133:K139)</f>
        <v>165</v>
      </c>
      <c r="E28" s="171"/>
      <c r="F28" s="171"/>
      <c r="G28" s="171"/>
      <c r="H28" s="206">
        <f>SUM(Mihrline!I134:I140)</f>
        <v>2816.9</v>
      </c>
      <c r="I28" s="206">
        <f>SUM(Mihrline!J134:J140)</f>
        <v>2665.2000000000003</v>
      </c>
      <c r="J28" s="206">
        <f>SUM(Mihrline!K134:K140)</f>
        <v>54107</v>
      </c>
      <c r="K28" s="206">
        <f>SUM(Mihrline!L134:L140)</f>
        <v>52278.1</v>
      </c>
      <c r="L28" s="477"/>
    </row>
    <row r="29" spans="1:12">
      <c r="A29" s="485" t="s">
        <v>37</v>
      </c>
      <c r="B29" s="203">
        <f>SUM(Eqline!P133:P139)</f>
        <v>169</v>
      </c>
      <c r="C29" s="203">
        <f>SUM(Eqline!Q133:Q139)</f>
        <v>167</v>
      </c>
      <c r="D29" s="203">
        <f>SUM(Eqline!R133:R139)</f>
        <v>167</v>
      </c>
      <c r="E29" s="171"/>
      <c r="F29" s="171"/>
      <c r="G29" s="171"/>
      <c r="H29" s="206">
        <f>SUM(Mihrline!O134:O140)</f>
        <v>2816.9</v>
      </c>
      <c r="I29" s="206">
        <f>SUM(Mihrline!P134:P140)</f>
        <v>2665.2000000000003</v>
      </c>
      <c r="J29" s="206">
        <f>SUM(Mihrline!Q134:Q140)</f>
        <v>54107</v>
      </c>
      <c r="K29" s="206">
        <f>SUM(Mihrline!R134:R140)</f>
        <v>52278.1</v>
      </c>
      <c r="L29" s="477"/>
    </row>
    <row r="30" spans="1:12" ht="12.6" thickBot="1">
      <c r="A30" s="486"/>
      <c r="B30" s="477"/>
      <c r="C30" s="477"/>
      <c r="D30" s="477"/>
      <c r="E30" s="477"/>
      <c r="F30" s="477"/>
      <c r="G30" s="477"/>
      <c r="H30" s="487"/>
      <c r="I30" s="487"/>
      <c r="J30" s="482"/>
      <c r="K30" s="488"/>
      <c r="L30" s="477"/>
    </row>
    <row r="31" spans="1:12" ht="13.5" customHeight="1">
      <c r="A31" s="30"/>
      <c r="B31" s="299" t="s">
        <v>43</v>
      </c>
      <c r="C31" s="300"/>
      <c r="D31" s="300"/>
      <c r="E31" s="301"/>
      <c r="F31" s="297" t="s">
        <v>41</v>
      </c>
      <c r="G31" s="298"/>
      <c r="H31" s="23" t="s">
        <v>44</v>
      </c>
      <c r="I31" s="24"/>
      <c r="J31" s="23" t="s">
        <v>45</v>
      </c>
      <c r="K31" s="24"/>
      <c r="L31" s="477"/>
    </row>
    <row r="32" spans="1:12" ht="18" customHeight="1" thickBot="1">
      <c r="A32" s="31" t="s">
        <v>26</v>
      </c>
      <c r="B32" s="25" t="s">
        <v>27</v>
      </c>
      <c r="C32" s="26" t="s">
        <v>28</v>
      </c>
      <c r="D32" s="26" t="s">
        <v>29</v>
      </c>
      <c r="E32" s="27" t="s">
        <v>30</v>
      </c>
      <c r="F32" s="25" t="s">
        <v>31</v>
      </c>
      <c r="G32" s="27" t="s">
        <v>32</v>
      </c>
      <c r="H32" s="25" t="s">
        <v>33</v>
      </c>
      <c r="I32" s="27" t="s">
        <v>34</v>
      </c>
      <c r="J32" s="25" t="s">
        <v>33</v>
      </c>
      <c r="K32" s="27" t="s">
        <v>34</v>
      </c>
      <c r="L32"/>
    </row>
    <row r="33" spans="1:12" ht="12.6">
      <c r="A33" s="202" t="s">
        <v>42</v>
      </c>
      <c r="B33" s="203">
        <f>SUM(Eqline!B143:B149)</f>
        <v>70</v>
      </c>
      <c r="C33" s="203">
        <f>SUM(Eqline!C143:C149)</f>
        <v>60</v>
      </c>
      <c r="D33" s="203">
        <f>SUM(Eqline!D143:D149)</f>
        <v>70</v>
      </c>
      <c r="E33" s="171"/>
      <c r="F33" s="171"/>
      <c r="G33" s="171"/>
      <c r="H33" s="206">
        <f>SUM(Mihrline!C143:C149)</f>
        <v>1233.5</v>
      </c>
      <c r="I33" s="206">
        <f>SUM(Mihrline!D143:D149)</f>
        <v>1167.6000000000001</v>
      </c>
      <c r="J33" s="206">
        <f>SUM(Mihrline!E143:E149)</f>
        <v>24077.4</v>
      </c>
      <c r="K33" s="206">
        <f>SUM(Mihrline!F143:F149)</f>
        <v>23213.200000000001</v>
      </c>
      <c r="L33"/>
    </row>
    <row r="34" spans="1:12">
      <c r="A34" s="485" t="s">
        <v>36</v>
      </c>
      <c r="B34" s="203">
        <f>SUM(Eqline!I143:I149)</f>
        <v>60</v>
      </c>
      <c r="C34" s="203">
        <f>SUM(Eqline!J143:J149)</f>
        <v>58</v>
      </c>
      <c r="D34" s="203">
        <f>SUM(Eqline!J143:J149)</f>
        <v>58</v>
      </c>
      <c r="E34" s="171"/>
      <c r="F34" s="171"/>
      <c r="G34" s="171"/>
      <c r="H34" s="206">
        <f>SUM(Mihrline!I143:I149)</f>
        <v>1127.6999999999998</v>
      </c>
      <c r="I34" s="206">
        <f>SUM(Mihrline!J143:J149)</f>
        <v>1070.0999999999999</v>
      </c>
      <c r="J34" s="206">
        <f>SUM(Mihrline!K143:K149)</f>
        <v>21923.099999999995</v>
      </c>
      <c r="K34" s="206">
        <f>SUM(Mihrline!L143:L149)</f>
        <v>21156.300000000003</v>
      </c>
      <c r="L34" s="477"/>
    </row>
    <row r="35" spans="1:12">
      <c r="A35" s="485" t="s">
        <v>37</v>
      </c>
      <c r="B35" s="203">
        <f>SUM(Eqline!P143:P149)</f>
        <v>60</v>
      </c>
      <c r="C35" s="203">
        <f>SUM(Eqline!Q143:Q149)</f>
        <v>59</v>
      </c>
      <c r="D35" s="203">
        <f>SUM(Eqline!R143:R149)</f>
        <v>59</v>
      </c>
      <c r="E35" s="171"/>
      <c r="F35" s="171"/>
      <c r="G35" s="171"/>
      <c r="H35" s="206">
        <f>SUM(Mihrline!O143:O149)</f>
        <v>1127.6999999999998</v>
      </c>
      <c r="I35" s="206">
        <f>SUM(Mihrline!P143:P149)</f>
        <v>1070.0999999999999</v>
      </c>
      <c r="J35" s="206">
        <f>SUM(Mihrline!Q143:Q149)</f>
        <v>21923.099999999995</v>
      </c>
      <c r="K35" s="206">
        <f>SUM(Mihrline!R143:R149)</f>
        <v>21156.300000000003</v>
      </c>
      <c r="L35" s="477"/>
    </row>
  </sheetData>
  <mergeCells count="15">
    <mergeCell ref="A1:K1"/>
    <mergeCell ref="A2:K2"/>
    <mergeCell ref="A3:K3"/>
    <mergeCell ref="A4:K4"/>
    <mergeCell ref="F31:G31"/>
    <mergeCell ref="B31:E31"/>
    <mergeCell ref="B7:K7"/>
    <mergeCell ref="B15:K15"/>
    <mergeCell ref="F25:G25"/>
    <mergeCell ref="B25:E25"/>
    <mergeCell ref="B23:K23"/>
    <mergeCell ref="F9:G9"/>
    <mergeCell ref="F17:G17"/>
    <mergeCell ref="B9:E9"/>
    <mergeCell ref="B17:E17"/>
  </mergeCells>
  <phoneticPr fontId="0" type="noConversion"/>
  <printOptions horizontalCentered="1"/>
  <pageMargins left="0" right="0" top="0.75" bottom="0.41" header="0.5" footer="0.35"/>
  <pageSetup scale="80" orientation="landscape" horizontalDpi="1200" r:id="rId1"/>
  <headerFooter alignWithMargins="0">
    <oddFooter>&amp;L&amp;F  &amp;A&amp;CPage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9"/>
  <sheetViews>
    <sheetView zoomScale="90" zoomScaleNormal="90" workbookViewId="0">
      <pane ySplit="7" topLeftCell="A105" activePane="bottomLeft" state="frozen"/>
      <selection pane="bottomLeft" activeCell="G142" sqref="G142"/>
    </sheetView>
  </sheetViews>
  <sheetFormatPr defaultColWidth="9.140625" defaultRowHeight="12.4"/>
  <cols>
    <col min="1" max="1" width="9.140625" style="9"/>
    <col min="2" max="2" width="10.140625" style="9" bestFit="1" customWidth="1"/>
    <col min="3" max="3" width="9.28515625" style="9" customWidth="1"/>
    <col min="4" max="4" width="10" style="9" bestFit="1" customWidth="1"/>
    <col min="5" max="5" width="9.42578125" style="9" customWidth="1"/>
    <col min="6" max="6" width="13.42578125" style="9" customWidth="1"/>
    <col min="7" max="7" width="12.42578125" style="138" customWidth="1"/>
    <col min="8" max="8" width="10.140625" style="9" bestFit="1" customWidth="1"/>
    <col min="9" max="9" width="8.42578125" style="9" customWidth="1"/>
    <col min="10" max="10" width="10" style="9" bestFit="1" customWidth="1"/>
    <col min="11" max="12" width="10.140625" style="9" bestFit="1" customWidth="1"/>
    <col min="13" max="13" width="10.140625" style="138" customWidth="1"/>
    <col min="14" max="14" width="10.140625" style="9" bestFit="1" customWidth="1"/>
    <col min="15" max="15" width="8" style="9" customWidth="1"/>
    <col min="16" max="16" width="10" style="9" bestFit="1" customWidth="1"/>
    <col min="17" max="18" width="10.140625" style="9" bestFit="1" customWidth="1"/>
    <col min="19" max="16384" width="9.140625" style="9"/>
  </cols>
  <sheetData>
    <row r="1" spans="1:18" ht="15">
      <c r="A1" s="32"/>
      <c r="B1" s="33"/>
      <c r="C1" s="34"/>
      <c r="D1" s="335" t="s">
        <v>19</v>
      </c>
      <c r="E1" s="336"/>
      <c r="F1" s="336"/>
      <c r="G1" s="336"/>
      <c r="H1" s="336"/>
      <c r="I1" s="336"/>
      <c r="J1" s="336"/>
      <c r="K1" s="336"/>
      <c r="L1" s="336"/>
      <c r="M1" s="336"/>
      <c r="N1" s="336"/>
      <c r="O1" s="336"/>
      <c r="P1" s="337"/>
      <c r="Q1" s="34"/>
      <c r="R1" s="34"/>
    </row>
    <row r="2" spans="1:18" ht="15">
      <c r="A2" s="32"/>
      <c r="B2" s="33"/>
      <c r="C2" s="34"/>
      <c r="D2" s="338" t="s">
        <v>46</v>
      </c>
      <c r="E2" s="339"/>
      <c r="F2" s="339"/>
      <c r="G2" s="339"/>
      <c r="H2" s="339"/>
      <c r="I2" s="339"/>
      <c r="J2" s="339"/>
      <c r="K2" s="339"/>
      <c r="L2" s="339"/>
      <c r="M2" s="339"/>
      <c r="N2" s="339"/>
      <c r="O2" s="339"/>
      <c r="P2" s="340"/>
      <c r="Q2" s="34"/>
      <c r="R2" s="34"/>
    </row>
    <row r="3" spans="1:18" ht="15.4" thickBot="1">
      <c r="A3" s="32"/>
      <c r="B3" s="33"/>
      <c r="C3" s="34"/>
      <c r="D3" s="341" t="str">
        <f>_xlfn.CONCAT("EFFECTIVE: ", TEXT(Cover!B7,"MMMM DD, YYYY"))</f>
        <v>EFFECTIVE: June 25, 2023</v>
      </c>
      <c r="E3" s="342"/>
      <c r="F3" s="342"/>
      <c r="G3" s="342"/>
      <c r="H3" s="342"/>
      <c r="I3" s="342"/>
      <c r="J3" s="342"/>
      <c r="K3" s="342"/>
      <c r="L3" s="342"/>
      <c r="M3" s="342"/>
      <c r="N3" s="342"/>
      <c r="O3" s="342"/>
      <c r="P3" s="343"/>
      <c r="Q3" s="34"/>
      <c r="R3" s="34"/>
    </row>
    <row r="4" spans="1:18" ht="15.75" customHeight="1">
      <c r="A4" s="371"/>
      <c r="B4" s="346" t="s">
        <v>47</v>
      </c>
      <c r="C4" s="330"/>
      <c r="D4" s="330"/>
      <c r="E4" s="330"/>
      <c r="F4" s="331"/>
      <c r="G4" s="353"/>
      <c r="H4" s="348" t="s">
        <v>48</v>
      </c>
      <c r="I4" s="321"/>
      <c r="J4" s="321"/>
      <c r="K4" s="321"/>
      <c r="L4" s="349"/>
      <c r="M4" s="355"/>
      <c r="N4" s="352" t="s">
        <v>49</v>
      </c>
      <c r="O4" s="489"/>
      <c r="P4" s="489"/>
      <c r="Q4" s="489"/>
      <c r="R4" s="490"/>
    </row>
    <row r="5" spans="1:18" ht="12.75" customHeight="1" thickBot="1">
      <c r="A5" s="372"/>
      <c r="B5" s="347"/>
      <c r="C5" s="333"/>
      <c r="D5" s="333"/>
      <c r="E5" s="333"/>
      <c r="F5" s="334"/>
      <c r="G5" s="354"/>
      <c r="H5" s="350"/>
      <c r="I5" s="324"/>
      <c r="J5" s="324"/>
      <c r="K5" s="324"/>
      <c r="L5" s="351"/>
      <c r="M5" s="356"/>
      <c r="N5" s="491"/>
      <c r="O5" s="492"/>
      <c r="P5" s="492"/>
      <c r="Q5" s="492"/>
      <c r="R5" s="493"/>
    </row>
    <row r="6" spans="1:18" ht="13.5" customHeight="1" thickBot="1">
      <c r="A6" s="373" t="s">
        <v>50</v>
      </c>
      <c r="B6" s="377" t="s">
        <v>51</v>
      </c>
      <c r="C6" s="313" t="s">
        <v>24</v>
      </c>
      <c r="D6" s="319"/>
      <c r="E6" s="313" t="s">
        <v>25</v>
      </c>
      <c r="F6" s="361"/>
      <c r="G6" s="359" t="s">
        <v>50</v>
      </c>
      <c r="H6" s="363" t="s">
        <v>51</v>
      </c>
      <c r="I6" s="307" t="s">
        <v>24</v>
      </c>
      <c r="J6" s="308"/>
      <c r="K6" s="307" t="s">
        <v>25</v>
      </c>
      <c r="L6" s="362"/>
      <c r="M6" s="357" t="s">
        <v>50</v>
      </c>
      <c r="N6" s="344" t="s">
        <v>51</v>
      </c>
      <c r="O6" s="305" t="s">
        <v>24</v>
      </c>
      <c r="P6" s="306"/>
      <c r="Q6" s="305" t="s">
        <v>25</v>
      </c>
      <c r="R6" s="328"/>
    </row>
    <row r="7" spans="1:18" ht="14.25" customHeight="1" thickTop="1" thickBot="1">
      <c r="A7" s="374"/>
      <c r="B7" s="378"/>
      <c r="C7" s="53" t="s">
        <v>33</v>
      </c>
      <c r="D7" s="54" t="s">
        <v>34</v>
      </c>
      <c r="E7" s="53" t="s">
        <v>33</v>
      </c>
      <c r="F7" s="197" t="s">
        <v>34</v>
      </c>
      <c r="G7" s="360"/>
      <c r="H7" s="364"/>
      <c r="I7" s="74" t="s">
        <v>33</v>
      </c>
      <c r="J7" s="75" t="s">
        <v>34</v>
      </c>
      <c r="K7" s="74" t="s">
        <v>33</v>
      </c>
      <c r="L7" s="198" t="s">
        <v>34</v>
      </c>
      <c r="M7" s="358"/>
      <c r="N7" s="345"/>
      <c r="O7" s="85" t="s">
        <v>33</v>
      </c>
      <c r="P7" s="86" t="s">
        <v>34</v>
      </c>
      <c r="Q7" s="85" t="s">
        <v>33</v>
      </c>
      <c r="R7" s="87" t="s">
        <v>34</v>
      </c>
    </row>
    <row r="8" spans="1:18" ht="12.6" thickBot="1">
      <c r="A8" s="35"/>
      <c r="B8" s="36"/>
      <c r="C8" s="35"/>
      <c r="D8" s="35"/>
      <c r="E8" s="35"/>
      <c r="F8" s="35"/>
      <c r="G8" s="137"/>
      <c r="H8" s="36"/>
      <c r="I8" s="35"/>
      <c r="J8" s="35"/>
      <c r="K8" s="35"/>
      <c r="L8" s="35"/>
      <c r="M8" s="137"/>
      <c r="N8" s="37"/>
      <c r="O8" s="35"/>
      <c r="P8" s="35"/>
      <c r="Q8" s="35"/>
      <c r="R8" s="35"/>
    </row>
    <row r="9" spans="1:18" ht="16.5" customHeight="1" thickBot="1">
      <c r="A9" s="153"/>
      <c r="B9" s="229"/>
      <c r="C9" s="230"/>
      <c r="D9" s="230"/>
      <c r="E9" s="230"/>
      <c r="F9" s="230"/>
      <c r="G9" s="231"/>
      <c r="H9" s="365" t="s">
        <v>52</v>
      </c>
      <c r="I9" s="366"/>
      <c r="J9" s="366"/>
      <c r="K9" s="366"/>
      <c r="L9" s="367"/>
      <c r="M9" s="139"/>
      <c r="N9" s="494"/>
      <c r="O9" s="230"/>
      <c r="P9" s="230"/>
      <c r="Q9" s="230"/>
      <c r="R9" s="230"/>
    </row>
    <row r="10" spans="1:18" ht="16.5" customHeight="1" thickBot="1">
      <c r="A10" s="153"/>
      <c r="B10" s="229"/>
      <c r="C10" s="230"/>
      <c r="D10" s="230"/>
      <c r="E10" s="230"/>
      <c r="F10" s="230"/>
      <c r="G10" s="231"/>
      <c r="H10" s="55"/>
      <c r="I10" s="55"/>
      <c r="J10" s="55"/>
      <c r="K10" s="55"/>
      <c r="L10" s="55"/>
      <c r="M10" s="139"/>
      <c r="N10" s="494"/>
      <c r="O10" s="230"/>
      <c r="P10" s="230"/>
      <c r="Q10" s="230"/>
      <c r="R10" s="230"/>
    </row>
    <row r="11" spans="1:18" ht="13.5" customHeight="1">
      <c r="A11" s="152">
        <v>2</v>
      </c>
      <c r="B11" s="495" t="s">
        <v>53</v>
      </c>
      <c r="C11" s="496">
        <v>517.5</v>
      </c>
      <c r="D11" s="497">
        <v>472.4</v>
      </c>
      <c r="E11" s="496">
        <v>4850.3540000000003</v>
      </c>
      <c r="F11" s="498">
        <v>4176.4840000000004</v>
      </c>
      <c r="G11" s="164">
        <v>2</v>
      </c>
      <c r="H11" s="76" t="s">
        <v>53</v>
      </c>
      <c r="I11" s="499">
        <v>406.2</v>
      </c>
      <c r="J11" s="500">
        <v>379.6</v>
      </c>
      <c r="K11" s="499">
        <v>4038.71</v>
      </c>
      <c r="L11" s="501">
        <v>3551.81</v>
      </c>
      <c r="M11" s="149">
        <v>2</v>
      </c>
      <c r="N11" s="145" t="s">
        <v>53</v>
      </c>
      <c r="O11" s="502">
        <v>406.3</v>
      </c>
      <c r="P11" s="502">
        <v>379.6</v>
      </c>
      <c r="Q11" s="503">
        <v>4036.92</v>
      </c>
      <c r="R11" s="504">
        <v>3551.81</v>
      </c>
    </row>
    <row r="12" spans="1:18" ht="12.75" customHeight="1">
      <c r="A12" s="151">
        <v>4</v>
      </c>
      <c r="B12" s="505" t="s">
        <v>54</v>
      </c>
      <c r="C12" s="100">
        <v>676.4</v>
      </c>
      <c r="D12" s="101">
        <v>633.5</v>
      </c>
      <c r="E12" s="100">
        <v>6207.9690000000001</v>
      </c>
      <c r="F12" s="506">
        <v>5480.7690000000002</v>
      </c>
      <c r="G12" s="165">
        <v>4</v>
      </c>
      <c r="H12" s="77" t="s">
        <v>54</v>
      </c>
      <c r="I12" s="106">
        <v>494.7</v>
      </c>
      <c r="J12" s="107">
        <v>464.9</v>
      </c>
      <c r="K12" s="106">
        <v>4765.1260000000002</v>
      </c>
      <c r="L12" s="154">
        <v>4279.1260000000002</v>
      </c>
      <c r="M12" s="150">
        <v>4</v>
      </c>
      <c r="N12" s="146" t="s">
        <v>54</v>
      </c>
      <c r="O12" s="110">
        <v>493.5</v>
      </c>
      <c r="P12" s="110">
        <v>464.9</v>
      </c>
      <c r="Q12" s="111">
        <v>4770.0259999999998</v>
      </c>
      <c r="R12" s="507">
        <v>4279.1260000000002</v>
      </c>
    </row>
    <row r="13" spans="1:18" ht="13.5" customHeight="1">
      <c r="A13" s="151">
        <v>10</v>
      </c>
      <c r="B13" s="505" t="s">
        <v>53</v>
      </c>
      <c r="C13" s="100">
        <v>227.7</v>
      </c>
      <c r="D13" s="101">
        <v>216.2</v>
      </c>
      <c r="E13" s="100">
        <v>2108.605</v>
      </c>
      <c r="F13" s="506">
        <v>1871.8150000000001</v>
      </c>
      <c r="G13" s="165">
        <v>10</v>
      </c>
      <c r="H13" s="77" t="s">
        <v>53</v>
      </c>
      <c r="I13" s="106">
        <v>149.9</v>
      </c>
      <c r="J13" s="107">
        <v>144.19999999999999</v>
      </c>
      <c r="K13" s="106">
        <v>1494.135</v>
      </c>
      <c r="L13" s="154">
        <v>1353.9949999999999</v>
      </c>
      <c r="M13" s="150">
        <v>10</v>
      </c>
      <c r="N13" s="146" t="s">
        <v>53</v>
      </c>
      <c r="O13" s="110">
        <v>149.6</v>
      </c>
      <c r="P13" s="110">
        <v>144.19999999999999</v>
      </c>
      <c r="Q13" s="111">
        <v>1495.2550000000001</v>
      </c>
      <c r="R13" s="507">
        <v>1353.9949999999999</v>
      </c>
    </row>
    <row r="14" spans="1:18" ht="12.75" customHeight="1">
      <c r="A14" s="151">
        <v>14</v>
      </c>
      <c r="B14" s="508" t="s">
        <v>55</v>
      </c>
      <c r="C14" s="100">
        <v>295.39999999999998</v>
      </c>
      <c r="D14" s="101">
        <v>278</v>
      </c>
      <c r="E14" s="100">
        <v>2820.7310000000002</v>
      </c>
      <c r="F14" s="506">
        <v>2614.9810000000002</v>
      </c>
      <c r="G14" s="165">
        <v>14</v>
      </c>
      <c r="H14" s="168" t="s">
        <v>55</v>
      </c>
      <c r="I14" s="106">
        <v>217.6</v>
      </c>
      <c r="J14" s="107">
        <v>209</v>
      </c>
      <c r="K14" s="106">
        <v>2180.54</v>
      </c>
      <c r="L14" s="154">
        <v>2072.29</v>
      </c>
      <c r="M14" s="150">
        <v>14</v>
      </c>
      <c r="N14" s="223" t="s">
        <v>55</v>
      </c>
      <c r="O14" s="110">
        <v>217.2</v>
      </c>
      <c r="P14" s="110">
        <v>209</v>
      </c>
      <c r="Q14" s="111">
        <v>2180.54</v>
      </c>
      <c r="R14" s="507">
        <v>2072.29</v>
      </c>
    </row>
    <row r="15" spans="1:18" ht="13.5" customHeight="1">
      <c r="A15" s="151">
        <v>16</v>
      </c>
      <c r="B15" s="505" t="s">
        <v>56</v>
      </c>
      <c r="C15" s="100">
        <v>449.8</v>
      </c>
      <c r="D15" s="101">
        <v>434.7</v>
      </c>
      <c r="E15" s="100">
        <v>3643.7260000000006</v>
      </c>
      <c r="F15" s="506">
        <v>3461.616</v>
      </c>
      <c r="G15" s="165">
        <v>16</v>
      </c>
      <c r="H15" s="77" t="s">
        <v>56</v>
      </c>
      <c r="I15" s="106">
        <v>309.3</v>
      </c>
      <c r="J15" s="107">
        <v>294.5</v>
      </c>
      <c r="K15" s="106">
        <v>2628.683</v>
      </c>
      <c r="L15" s="154">
        <v>2433.6030000000001</v>
      </c>
      <c r="M15" s="150">
        <v>16</v>
      </c>
      <c r="N15" s="146" t="s">
        <v>56</v>
      </c>
      <c r="O15" s="110">
        <v>309.3</v>
      </c>
      <c r="P15" s="110">
        <v>294.5</v>
      </c>
      <c r="Q15" s="111">
        <v>2757.0029999999997</v>
      </c>
      <c r="R15" s="507">
        <v>2433.6030000000001</v>
      </c>
    </row>
    <row r="16" spans="1:18" ht="12.75" customHeight="1">
      <c r="A16" s="151">
        <v>18</v>
      </c>
      <c r="B16" s="508" t="s">
        <v>57</v>
      </c>
      <c r="C16" s="100">
        <v>437</v>
      </c>
      <c r="D16" s="101">
        <v>405.5</v>
      </c>
      <c r="E16" s="100">
        <v>3754.85</v>
      </c>
      <c r="F16" s="506">
        <v>3152.35</v>
      </c>
      <c r="G16" s="165">
        <v>18</v>
      </c>
      <c r="H16" s="168" t="s">
        <v>57</v>
      </c>
      <c r="I16" s="106">
        <v>362.1</v>
      </c>
      <c r="J16" s="107">
        <v>343.7</v>
      </c>
      <c r="K16" s="106">
        <v>3140.4459999999999</v>
      </c>
      <c r="L16" s="154">
        <v>2786.3459999999995</v>
      </c>
      <c r="M16" s="150">
        <v>18</v>
      </c>
      <c r="N16" s="223" t="s">
        <v>57</v>
      </c>
      <c r="O16" s="110">
        <v>362.9</v>
      </c>
      <c r="P16" s="110">
        <v>344.3</v>
      </c>
      <c r="Q16" s="111">
        <v>3140.7460000000005</v>
      </c>
      <c r="R16" s="507">
        <v>2786.3459999999995</v>
      </c>
    </row>
    <row r="17" spans="1:20" ht="13.5" customHeight="1">
      <c r="A17" s="151">
        <v>20</v>
      </c>
      <c r="B17" s="505" t="s">
        <v>56</v>
      </c>
      <c r="C17" s="100">
        <v>332.4</v>
      </c>
      <c r="D17" s="101">
        <v>310.89999999999998</v>
      </c>
      <c r="E17" s="100">
        <v>3068.8530000000001</v>
      </c>
      <c r="F17" s="506">
        <v>2671.7529999999997</v>
      </c>
      <c r="G17" s="165">
        <v>20</v>
      </c>
      <c r="H17" s="77" t="s">
        <v>56</v>
      </c>
      <c r="I17" s="106">
        <v>254</v>
      </c>
      <c r="J17" s="107">
        <v>238.9</v>
      </c>
      <c r="K17" s="106">
        <v>2562.29</v>
      </c>
      <c r="L17" s="154">
        <v>2262.19</v>
      </c>
      <c r="M17" s="150">
        <v>20</v>
      </c>
      <c r="N17" s="146" t="s">
        <v>56</v>
      </c>
      <c r="O17" s="110">
        <v>253.3</v>
      </c>
      <c r="P17" s="110">
        <v>238.9</v>
      </c>
      <c r="Q17" s="111">
        <v>2562.09</v>
      </c>
      <c r="R17" s="507">
        <v>2262.19</v>
      </c>
      <c r="S17" s="116"/>
      <c r="T17" s="116"/>
    </row>
    <row r="18" spans="1:20" ht="12.75" customHeight="1">
      <c r="A18" s="151">
        <v>28</v>
      </c>
      <c r="B18" s="505" t="s">
        <v>54</v>
      </c>
      <c r="C18" s="100">
        <v>327.39999999999998</v>
      </c>
      <c r="D18" s="101">
        <v>307.89999999999998</v>
      </c>
      <c r="E18" s="100">
        <v>2722.2209999999995</v>
      </c>
      <c r="F18" s="506">
        <v>2483.6210000000001</v>
      </c>
      <c r="G18" s="165">
        <v>28</v>
      </c>
      <c r="H18" s="77" t="s">
        <v>54</v>
      </c>
      <c r="I18" s="106">
        <v>217.6</v>
      </c>
      <c r="J18" s="107">
        <v>209.3</v>
      </c>
      <c r="K18" s="106">
        <v>1940.97</v>
      </c>
      <c r="L18" s="154">
        <v>1808.97</v>
      </c>
      <c r="M18" s="150">
        <v>28</v>
      </c>
      <c r="N18" s="146" t="s">
        <v>54</v>
      </c>
      <c r="O18" s="110">
        <v>217.6</v>
      </c>
      <c r="P18" s="110">
        <v>209.3</v>
      </c>
      <c r="Q18" s="111">
        <v>1940.97</v>
      </c>
      <c r="R18" s="507">
        <v>1808.97</v>
      </c>
      <c r="S18" s="116"/>
      <c r="T18" s="116"/>
    </row>
    <row r="19" spans="1:20" ht="13.5" customHeight="1">
      <c r="A19" s="151">
        <v>30</v>
      </c>
      <c r="B19" s="505" t="s">
        <v>54</v>
      </c>
      <c r="C19" s="100">
        <v>244.1</v>
      </c>
      <c r="D19" s="101">
        <v>231.4</v>
      </c>
      <c r="E19" s="100">
        <v>1744.1959999999997</v>
      </c>
      <c r="F19" s="506">
        <v>1556.9960000000001</v>
      </c>
      <c r="G19" s="165">
        <v>30</v>
      </c>
      <c r="H19" s="77" t="s">
        <v>54</v>
      </c>
      <c r="I19" s="106">
        <v>183.7</v>
      </c>
      <c r="J19" s="107">
        <v>175.1</v>
      </c>
      <c r="K19" s="106">
        <v>1359.088</v>
      </c>
      <c r="L19" s="154">
        <v>1209.588</v>
      </c>
      <c r="M19" s="150">
        <v>30</v>
      </c>
      <c r="N19" s="146" t="s">
        <v>54</v>
      </c>
      <c r="O19" s="110">
        <v>183.9</v>
      </c>
      <c r="P19" s="110">
        <v>175.1</v>
      </c>
      <c r="Q19" s="111">
        <v>1359.088</v>
      </c>
      <c r="R19" s="507">
        <v>1209.588</v>
      </c>
      <c r="S19" s="116"/>
      <c r="T19" s="116"/>
    </row>
    <row r="20" spans="1:20" ht="12.75" customHeight="1">
      <c r="A20" s="151">
        <v>33</v>
      </c>
      <c r="B20" s="508" t="s">
        <v>58</v>
      </c>
      <c r="C20" s="100">
        <v>522.79999999999995</v>
      </c>
      <c r="D20" s="101">
        <v>496.9</v>
      </c>
      <c r="E20" s="100">
        <v>5339.9229999999989</v>
      </c>
      <c r="F20" s="506">
        <v>4724.4229999999998</v>
      </c>
      <c r="G20" s="165">
        <v>33</v>
      </c>
      <c r="H20" s="168" t="s">
        <v>58</v>
      </c>
      <c r="I20" s="106">
        <v>360.2</v>
      </c>
      <c r="J20" s="107">
        <v>346.5</v>
      </c>
      <c r="K20" s="106">
        <v>3789.0990000000002</v>
      </c>
      <c r="L20" s="154">
        <v>3517.0990000000002</v>
      </c>
      <c r="M20" s="150">
        <v>33</v>
      </c>
      <c r="N20" s="223" t="s">
        <v>58</v>
      </c>
      <c r="O20" s="110">
        <v>359.2</v>
      </c>
      <c r="P20" s="110">
        <v>344.9</v>
      </c>
      <c r="Q20" s="111">
        <v>3788.6279999999997</v>
      </c>
      <c r="R20" s="507">
        <v>3497.328</v>
      </c>
      <c r="S20" s="116"/>
      <c r="T20" s="116"/>
    </row>
    <row r="21" spans="1:20" ht="13.5" customHeight="1">
      <c r="A21" s="151">
        <v>35</v>
      </c>
      <c r="B21" s="508" t="s">
        <v>55</v>
      </c>
      <c r="C21" s="100">
        <v>158.5</v>
      </c>
      <c r="D21" s="101">
        <v>149.80000000000001</v>
      </c>
      <c r="E21" s="100">
        <v>1554.26</v>
      </c>
      <c r="F21" s="506">
        <v>1429.76</v>
      </c>
      <c r="G21" s="165">
        <v>35</v>
      </c>
      <c r="H21" s="168" t="s">
        <v>55</v>
      </c>
      <c r="I21" s="106">
        <v>111.9</v>
      </c>
      <c r="J21" s="107">
        <v>105</v>
      </c>
      <c r="K21" s="106">
        <v>1238.49</v>
      </c>
      <c r="L21" s="154">
        <v>1122.8900000000001</v>
      </c>
      <c r="M21" s="150">
        <v>35</v>
      </c>
      <c r="N21" s="223" t="s">
        <v>55</v>
      </c>
      <c r="O21" s="110">
        <v>112.1</v>
      </c>
      <c r="P21" s="110">
        <v>105</v>
      </c>
      <c r="Q21" s="111">
        <v>1239.19</v>
      </c>
      <c r="R21" s="507">
        <v>1122.8900000000001</v>
      </c>
      <c r="S21" s="116"/>
      <c r="T21" s="116"/>
    </row>
    <row r="22" spans="1:20" ht="12.75" customHeight="1">
      <c r="A22" s="151">
        <v>40</v>
      </c>
      <c r="B22" s="508" t="s">
        <v>59</v>
      </c>
      <c r="C22" s="100">
        <v>470.9</v>
      </c>
      <c r="D22" s="101">
        <v>441.8</v>
      </c>
      <c r="E22" s="100">
        <v>4754.9989999999998</v>
      </c>
      <c r="F22" s="506">
        <v>3995.5990000000002</v>
      </c>
      <c r="G22" s="165">
        <v>40</v>
      </c>
      <c r="H22" s="168" t="s">
        <v>59</v>
      </c>
      <c r="I22" s="106">
        <v>366.2</v>
      </c>
      <c r="J22" s="107">
        <v>344.8</v>
      </c>
      <c r="K22" s="106">
        <v>3769.5309999999999</v>
      </c>
      <c r="L22" s="154">
        <v>3191.5309999999999</v>
      </c>
      <c r="M22" s="150">
        <v>40</v>
      </c>
      <c r="N22" s="223" t="s">
        <v>59</v>
      </c>
      <c r="O22" s="110">
        <v>314.8</v>
      </c>
      <c r="P22" s="110">
        <v>297.8</v>
      </c>
      <c r="Q22" s="111">
        <v>3249.1660000000002</v>
      </c>
      <c r="R22" s="507">
        <v>2793.1660000000002</v>
      </c>
      <c r="S22" s="116"/>
      <c r="T22" s="116"/>
    </row>
    <row r="23" spans="1:20" ht="13.5" customHeight="1">
      <c r="A23" s="151">
        <v>45</v>
      </c>
      <c r="B23" s="505" t="s">
        <v>60</v>
      </c>
      <c r="C23" s="100">
        <v>320.8</v>
      </c>
      <c r="D23" s="101">
        <v>298.8</v>
      </c>
      <c r="E23" s="100">
        <v>3090.6940000000004</v>
      </c>
      <c r="F23" s="506">
        <v>2608.1439999999998</v>
      </c>
      <c r="G23" s="165">
        <v>45</v>
      </c>
      <c r="H23" s="77" t="s">
        <v>60</v>
      </c>
      <c r="I23" s="106">
        <v>276.7</v>
      </c>
      <c r="J23" s="107">
        <v>258.8</v>
      </c>
      <c r="K23" s="106">
        <v>2831.3960000000002</v>
      </c>
      <c r="L23" s="154">
        <v>2439.8960000000002</v>
      </c>
      <c r="M23" s="150">
        <v>45</v>
      </c>
      <c r="N23" s="146" t="s">
        <v>60</v>
      </c>
      <c r="O23" s="110">
        <v>276.89999999999998</v>
      </c>
      <c r="P23" s="110">
        <v>259.2</v>
      </c>
      <c r="Q23" s="111">
        <v>2795.8459999999995</v>
      </c>
      <c r="R23" s="507">
        <v>2439.8960000000002</v>
      </c>
      <c r="S23" s="116"/>
      <c r="T23" s="116"/>
    </row>
    <row r="24" spans="1:20" ht="12.75" customHeight="1">
      <c r="A24" s="151">
        <v>51</v>
      </c>
      <c r="B24" s="508" t="s">
        <v>61</v>
      </c>
      <c r="C24" s="100">
        <v>466.2</v>
      </c>
      <c r="D24" s="101">
        <v>429.8</v>
      </c>
      <c r="E24" s="100">
        <v>4486.6490000000003</v>
      </c>
      <c r="F24" s="506">
        <v>3724.4090000000001</v>
      </c>
      <c r="G24" s="165">
        <v>51</v>
      </c>
      <c r="H24" s="168" t="s">
        <v>61</v>
      </c>
      <c r="I24" s="106">
        <v>368</v>
      </c>
      <c r="J24" s="107">
        <v>347.9</v>
      </c>
      <c r="K24" s="106">
        <v>3484.5129999999999</v>
      </c>
      <c r="L24" s="154">
        <v>3050.2130000000006</v>
      </c>
      <c r="M24" s="150">
        <v>51</v>
      </c>
      <c r="N24" s="223" t="s">
        <v>61</v>
      </c>
      <c r="O24" s="110">
        <v>271.60000000000002</v>
      </c>
      <c r="P24" s="110">
        <v>257.10000000000002</v>
      </c>
      <c r="Q24" s="111">
        <v>2733.7220000000002</v>
      </c>
      <c r="R24" s="507">
        <v>2406.422</v>
      </c>
      <c r="S24" s="116"/>
      <c r="T24" s="116"/>
    </row>
    <row r="25" spans="1:20" ht="13.5" customHeight="1">
      <c r="A25" s="151">
        <v>53</v>
      </c>
      <c r="B25" s="508" t="s">
        <v>57</v>
      </c>
      <c r="C25" s="100">
        <v>310.60000000000002</v>
      </c>
      <c r="D25" s="101">
        <v>292.10000000000002</v>
      </c>
      <c r="E25" s="100">
        <v>3312.2640000000001</v>
      </c>
      <c r="F25" s="506">
        <v>2783.9640000000004</v>
      </c>
      <c r="G25" s="165">
        <v>53</v>
      </c>
      <c r="H25" s="168" t="s">
        <v>57</v>
      </c>
      <c r="I25" s="106">
        <v>220</v>
      </c>
      <c r="J25" s="107">
        <v>208.4</v>
      </c>
      <c r="K25" s="106">
        <v>2408.9279999999999</v>
      </c>
      <c r="L25" s="154">
        <v>2069.5279999999998</v>
      </c>
      <c r="M25" s="150">
        <v>53</v>
      </c>
      <c r="N25" s="223" t="s">
        <v>57</v>
      </c>
      <c r="O25" s="110">
        <v>222</v>
      </c>
      <c r="P25" s="110">
        <v>210</v>
      </c>
      <c r="Q25" s="111">
        <v>2403.6280000000002</v>
      </c>
      <c r="R25" s="507">
        <v>2069.5279999999998</v>
      </c>
      <c r="S25" s="116"/>
      <c r="T25" s="116"/>
    </row>
    <row r="26" spans="1:20" ht="12.75" customHeight="1">
      <c r="A26" s="151">
        <v>55</v>
      </c>
      <c r="B26" s="508" t="s">
        <v>61</v>
      </c>
      <c r="C26" s="100">
        <v>214.7</v>
      </c>
      <c r="D26" s="101">
        <v>201.9</v>
      </c>
      <c r="E26" s="100">
        <v>2104.5149999999999</v>
      </c>
      <c r="F26" s="506">
        <v>1815.5250000000001</v>
      </c>
      <c r="G26" s="165">
        <v>55</v>
      </c>
      <c r="H26" s="168" t="s">
        <v>61</v>
      </c>
      <c r="I26" s="106">
        <v>123.5</v>
      </c>
      <c r="J26" s="107">
        <v>117.5</v>
      </c>
      <c r="K26" s="106">
        <v>1319.7739999999999</v>
      </c>
      <c r="L26" s="154">
        <v>1188.7639999999999</v>
      </c>
      <c r="M26" s="150">
        <v>55</v>
      </c>
      <c r="N26" s="223" t="s">
        <v>61</v>
      </c>
      <c r="O26" s="110">
        <v>123.6</v>
      </c>
      <c r="P26" s="110">
        <v>117.6</v>
      </c>
      <c r="Q26" s="111">
        <v>1319.7739999999999</v>
      </c>
      <c r="R26" s="507">
        <v>1188.7639999999999</v>
      </c>
      <c r="S26" s="116"/>
      <c r="T26" s="116"/>
    </row>
    <row r="27" spans="1:20" ht="13.5" customHeight="1">
      <c r="A27" s="151">
        <v>60</v>
      </c>
      <c r="B27" s="508" t="s">
        <v>61</v>
      </c>
      <c r="C27" s="100">
        <v>474.3</v>
      </c>
      <c r="D27" s="101">
        <v>428.7</v>
      </c>
      <c r="E27" s="100">
        <v>5123.0820000000003</v>
      </c>
      <c r="F27" s="506">
        <v>4002.8320000000003</v>
      </c>
      <c r="G27" s="165">
        <v>60</v>
      </c>
      <c r="H27" s="168" t="s">
        <v>61</v>
      </c>
      <c r="I27" s="106">
        <v>340.4</v>
      </c>
      <c r="J27" s="107">
        <v>319.10000000000002</v>
      </c>
      <c r="K27" s="106">
        <v>3950.37</v>
      </c>
      <c r="L27" s="154">
        <v>3275.16</v>
      </c>
      <c r="M27" s="150">
        <v>60</v>
      </c>
      <c r="N27" s="223" t="s">
        <v>61</v>
      </c>
      <c r="O27" s="110">
        <v>324.7</v>
      </c>
      <c r="P27" s="110">
        <v>304.2</v>
      </c>
      <c r="Q27" s="111">
        <v>3848.8979999999997</v>
      </c>
      <c r="R27" s="507">
        <v>3206.0880000000006</v>
      </c>
      <c r="S27" s="116"/>
      <c r="T27" s="116"/>
    </row>
    <row r="28" spans="1:20" ht="12.75" customHeight="1">
      <c r="A28" s="151">
        <v>62</v>
      </c>
      <c r="B28" s="508" t="s">
        <v>57</v>
      </c>
      <c r="C28" s="100">
        <v>136.6</v>
      </c>
      <c r="D28" s="101">
        <v>127.3</v>
      </c>
      <c r="E28" s="100">
        <v>1668.6669999999999</v>
      </c>
      <c r="F28" s="506">
        <v>1417.7670000000001</v>
      </c>
      <c r="G28" s="165">
        <v>62</v>
      </c>
      <c r="H28" s="168" t="s">
        <v>57</v>
      </c>
      <c r="I28" s="106">
        <v>91.8</v>
      </c>
      <c r="J28" s="107">
        <v>87.5</v>
      </c>
      <c r="K28" s="106">
        <v>1106.0039999999999</v>
      </c>
      <c r="L28" s="154">
        <v>980.85400000000004</v>
      </c>
      <c r="M28" s="150">
        <v>62</v>
      </c>
      <c r="N28" s="223" t="s">
        <v>57</v>
      </c>
      <c r="O28" s="110">
        <v>90.5</v>
      </c>
      <c r="P28" s="110">
        <v>86.5</v>
      </c>
      <c r="Q28" s="111">
        <v>1111.0150000000001</v>
      </c>
      <c r="R28" s="507">
        <v>981.01499999999999</v>
      </c>
      <c r="S28" s="116"/>
      <c r="T28" s="116"/>
    </row>
    <row r="29" spans="1:20" ht="13.5" customHeight="1">
      <c r="A29" s="151">
        <v>66</v>
      </c>
      <c r="B29" s="508" t="s">
        <v>57</v>
      </c>
      <c r="C29" s="100">
        <v>289.60000000000002</v>
      </c>
      <c r="D29" s="101">
        <v>273.89999999999998</v>
      </c>
      <c r="E29" s="100">
        <v>2562.3870000000002</v>
      </c>
      <c r="F29" s="506">
        <v>2264.8870000000002</v>
      </c>
      <c r="G29" s="165">
        <v>66</v>
      </c>
      <c r="H29" s="168" t="s">
        <v>57</v>
      </c>
      <c r="I29" s="106">
        <v>200.6</v>
      </c>
      <c r="J29" s="107">
        <v>188.8</v>
      </c>
      <c r="K29" s="106">
        <v>1792.2539999999999</v>
      </c>
      <c r="L29" s="154">
        <v>1573.854</v>
      </c>
      <c r="M29" s="150">
        <v>66</v>
      </c>
      <c r="N29" s="223" t="s">
        <v>57</v>
      </c>
      <c r="O29" s="110">
        <v>190.2</v>
      </c>
      <c r="P29" s="110">
        <v>181.2</v>
      </c>
      <c r="Q29" s="111">
        <v>1722.223</v>
      </c>
      <c r="R29" s="507">
        <v>1549.6230000000003</v>
      </c>
      <c r="S29" s="116"/>
      <c r="T29" s="116"/>
    </row>
    <row r="30" spans="1:20" ht="12.75" customHeight="1">
      <c r="A30" s="151">
        <v>70</v>
      </c>
      <c r="B30" s="508" t="s">
        <v>62</v>
      </c>
      <c r="C30" s="100">
        <v>446.8</v>
      </c>
      <c r="D30" s="101">
        <v>430.1</v>
      </c>
      <c r="E30" s="100">
        <v>4488.3850000000002</v>
      </c>
      <c r="F30" s="506">
        <v>4074.1849999999999</v>
      </c>
      <c r="G30" s="165">
        <v>70</v>
      </c>
      <c r="H30" s="168" t="s">
        <v>62</v>
      </c>
      <c r="I30" s="106">
        <v>304.89999999999998</v>
      </c>
      <c r="J30" s="107">
        <v>294.7</v>
      </c>
      <c r="K30" s="106">
        <v>3294.4470000000001</v>
      </c>
      <c r="L30" s="154">
        <v>3051.9470000000001</v>
      </c>
      <c r="M30" s="150">
        <v>70</v>
      </c>
      <c r="N30" s="223" t="s">
        <v>62</v>
      </c>
      <c r="O30" s="110">
        <v>304.89999999999998</v>
      </c>
      <c r="P30" s="110">
        <v>294.7</v>
      </c>
      <c r="Q30" s="111">
        <v>3289.6469999999999</v>
      </c>
      <c r="R30" s="507">
        <v>3051.9470000000001</v>
      </c>
      <c r="S30" s="116"/>
      <c r="T30" s="116"/>
    </row>
    <row r="31" spans="1:20" ht="13.5" customHeight="1">
      <c r="A31" s="151">
        <v>76</v>
      </c>
      <c r="B31" s="508" t="s">
        <v>62</v>
      </c>
      <c r="C31" s="100">
        <v>223.7</v>
      </c>
      <c r="D31" s="101">
        <v>215</v>
      </c>
      <c r="E31" s="100">
        <v>2297.6950000000002</v>
      </c>
      <c r="F31" s="506">
        <v>2074.1950000000002</v>
      </c>
      <c r="G31" s="165">
        <v>76</v>
      </c>
      <c r="H31" s="168" t="s">
        <v>62</v>
      </c>
      <c r="I31" s="106">
        <v>160.9</v>
      </c>
      <c r="J31" s="107">
        <v>152.69999999999999</v>
      </c>
      <c r="K31" s="106">
        <v>1776.2429999999999</v>
      </c>
      <c r="L31" s="154">
        <v>1555.0429999999999</v>
      </c>
      <c r="M31" s="150">
        <v>76</v>
      </c>
      <c r="N31" s="223" t="s">
        <v>62</v>
      </c>
      <c r="O31" s="110">
        <v>160.9</v>
      </c>
      <c r="P31" s="110">
        <v>152.69999999999999</v>
      </c>
      <c r="Q31" s="111">
        <v>1772.0429999999999</v>
      </c>
      <c r="R31" s="507">
        <v>1555.0429999999999</v>
      </c>
      <c r="S31" s="116"/>
      <c r="T31" s="116"/>
    </row>
    <row r="32" spans="1:20" ht="12.75" customHeight="1">
      <c r="A32" s="151">
        <v>78</v>
      </c>
      <c r="B32" s="508" t="s">
        <v>62</v>
      </c>
      <c r="C32" s="100">
        <v>259.5</v>
      </c>
      <c r="D32" s="101">
        <v>246.4</v>
      </c>
      <c r="E32" s="100">
        <v>2828.7559999999999</v>
      </c>
      <c r="F32" s="506">
        <v>2508.6559999999999</v>
      </c>
      <c r="G32" s="165">
        <v>78</v>
      </c>
      <c r="H32" s="168" t="s">
        <v>62</v>
      </c>
      <c r="I32" s="106">
        <v>146</v>
      </c>
      <c r="J32" s="107">
        <v>139.6</v>
      </c>
      <c r="K32" s="106">
        <v>1513.6369999999997</v>
      </c>
      <c r="L32" s="154">
        <v>1367.8370000000002</v>
      </c>
      <c r="M32" s="150">
        <v>78</v>
      </c>
      <c r="N32" s="223" t="s">
        <v>62</v>
      </c>
      <c r="O32" s="110">
        <v>146</v>
      </c>
      <c r="P32" s="110">
        <v>139.6</v>
      </c>
      <c r="Q32" s="111">
        <v>1511.2370000000001</v>
      </c>
      <c r="R32" s="507">
        <v>1367.8370000000002</v>
      </c>
      <c r="S32" s="116"/>
      <c r="T32" s="116"/>
    </row>
    <row r="33" spans="1:18" ht="13.5" customHeight="1">
      <c r="A33" s="151">
        <v>81</v>
      </c>
      <c r="B33" s="508" t="s">
        <v>63</v>
      </c>
      <c r="C33" s="100">
        <v>272.2</v>
      </c>
      <c r="D33" s="101">
        <v>254.4</v>
      </c>
      <c r="E33" s="100">
        <v>2787.7929999999997</v>
      </c>
      <c r="F33" s="506">
        <v>2386.9929999999999</v>
      </c>
      <c r="G33" s="165">
        <v>81</v>
      </c>
      <c r="H33" s="168" t="s">
        <v>63</v>
      </c>
      <c r="I33" s="106">
        <v>219.6</v>
      </c>
      <c r="J33" s="107">
        <v>203</v>
      </c>
      <c r="K33" s="106">
        <v>2372.71</v>
      </c>
      <c r="L33" s="154">
        <v>1981.51</v>
      </c>
      <c r="M33" s="150">
        <v>81</v>
      </c>
      <c r="N33" s="223" t="s">
        <v>63</v>
      </c>
      <c r="O33" s="110">
        <v>219.6</v>
      </c>
      <c r="P33" s="110">
        <v>203.5</v>
      </c>
      <c r="Q33" s="111">
        <v>2333.31</v>
      </c>
      <c r="R33" s="507">
        <v>1981.51</v>
      </c>
    </row>
    <row r="34" spans="1:18" ht="12.75" customHeight="1">
      <c r="A34" s="151">
        <v>90</v>
      </c>
      <c r="B34" s="508" t="s">
        <v>64</v>
      </c>
      <c r="C34" s="100">
        <v>237</v>
      </c>
      <c r="D34" s="101">
        <v>223.1</v>
      </c>
      <c r="E34" s="100">
        <v>3257.848</v>
      </c>
      <c r="F34" s="506">
        <v>2875.748</v>
      </c>
      <c r="G34" s="165">
        <v>90</v>
      </c>
      <c r="H34" s="168" t="s">
        <v>64</v>
      </c>
      <c r="I34" s="106">
        <v>150.6</v>
      </c>
      <c r="J34" s="107">
        <v>143.4</v>
      </c>
      <c r="K34" s="106">
        <v>2072.5590000000002</v>
      </c>
      <c r="L34" s="154">
        <v>1868.1590000000003</v>
      </c>
      <c r="M34" s="150">
        <v>90</v>
      </c>
      <c r="N34" s="223" t="s">
        <v>64</v>
      </c>
      <c r="O34" s="110">
        <v>149.4</v>
      </c>
      <c r="P34" s="110">
        <v>141.6</v>
      </c>
      <c r="Q34" s="111">
        <v>2090.3589999999999</v>
      </c>
      <c r="R34" s="507">
        <v>1868.1590000000003</v>
      </c>
    </row>
    <row r="35" spans="1:18" ht="13.5" customHeight="1">
      <c r="A35" s="151">
        <v>92</v>
      </c>
      <c r="B35" s="508" t="s">
        <v>64</v>
      </c>
      <c r="C35" s="100">
        <v>257.39999999999998</v>
      </c>
      <c r="D35" s="101">
        <v>237.6</v>
      </c>
      <c r="E35" s="100">
        <v>3208.2829999999999</v>
      </c>
      <c r="F35" s="506">
        <v>2640.8829999999998</v>
      </c>
      <c r="G35" s="165">
        <v>92</v>
      </c>
      <c r="H35" s="168" t="s">
        <v>64</v>
      </c>
      <c r="I35" s="106">
        <v>171.6</v>
      </c>
      <c r="J35" s="107">
        <v>157.80000000000001</v>
      </c>
      <c r="K35" s="106">
        <v>2233.5050000000001</v>
      </c>
      <c r="L35" s="154">
        <v>1840.605</v>
      </c>
      <c r="M35" s="150">
        <v>92</v>
      </c>
      <c r="N35" s="223" t="s">
        <v>64</v>
      </c>
      <c r="O35" s="110">
        <v>170.7</v>
      </c>
      <c r="P35" s="110">
        <v>157.5</v>
      </c>
      <c r="Q35" s="111">
        <v>2223.3049999999998</v>
      </c>
      <c r="R35" s="507">
        <v>1840.605</v>
      </c>
    </row>
    <row r="36" spans="1:18" ht="12.75" customHeight="1">
      <c r="A36" s="151">
        <v>94</v>
      </c>
      <c r="B36" s="505" t="s">
        <v>65</v>
      </c>
      <c r="C36" s="100">
        <v>244.7</v>
      </c>
      <c r="D36" s="101">
        <v>231.3</v>
      </c>
      <c r="E36" s="100">
        <v>2814.0059999999999</v>
      </c>
      <c r="F36" s="506">
        <v>2367.4059999999999</v>
      </c>
      <c r="G36" s="165">
        <v>94</v>
      </c>
      <c r="H36" s="77" t="s">
        <v>65</v>
      </c>
      <c r="I36" s="106">
        <v>174.6</v>
      </c>
      <c r="J36" s="107">
        <v>163.19999999999999</v>
      </c>
      <c r="K36" s="106">
        <v>2101.46</v>
      </c>
      <c r="L36" s="154">
        <v>1724.96</v>
      </c>
      <c r="M36" s="150">
        <v>94</v>
      </c>
      <c r="N36" s="146" t="s">
        <v>65</v>
      </c>
      <c r="O36" s="110">
        <v>175</v>
      </c>
      <c r="P36" s="110">
        <v>165.1</v>
      </c>
      <c r="Q36" s="111">
        <v>2065.86</v>
      </c>
      <c r="R36" s="507">
        <v>1724.96</v>
      </c>
    </row>
    <row r="37" spans="1:18" ht="13.5" customHeight="1">
      <c r="A37" s="151">
        <v>102</v>
      </c>
      <c r="B37" s="508" t="s">
        <v>66</v>
      </c>
      <c r="C37" s="100">
        <v>71.2</v>
      </c>
      <c r="D37" s="101">
        <v>68.400000000000006</v>
      </c>
      <c r="E37" s="100">
        <v>736.07299999999998</v>
      </c>
      <c r="F37" s="506">
        <v>688.87300000000005</v>
      </c>
      <c r="G37" s="165">
        <v>102</v>
      </c>
      <c r="H37" s="168" t="s">
        <v>66</v>
      </c>
      <c r="I37" s="106">
        <v>69.599999999999994</v>
      </c>
      <c r="J37" s="107">
        <v>66.8</v>
      </c>
      <c r="K37" s="106">
        <v>716.78800000000001</v>
      </c>
      <c r="L37" s="154">
        <v>670.48800000000006</v>
      </c>
      <c r="M37" s="150">
        <v>102</v>
      </c>
      <c r="N37" s="223" t="s">
        <v>66</v>
      </c>
      <c r="O37" s="110">
        <v>69.5</v>
      </c>
      <c r="P37" s="110">
        <v>66.8</v>
      </c>
      <c r="Q37" s="111">
        <v>716.78800000000001</v>
      </c>
      <c r="R37" s="507">
        <v>670.48800000000006</v>
      </c>
    </row>
    <row r="38" spans="1:18" ht="12.75" customHeight="1">
      <c r="A38" s="151">
        <v>105</v>
      </c>
      <c r="B38" s="508" t="s">
        <v>61</v>
      </c>
      <c r="C38" s="100">
        <v>370.5</v>
      </c>
      <c r="D38" s="101">
        <v>349.2</v>
      </c>
      <c r="E38" s="100">
        <v>3368.6220000000003</v>
      </c>
      <c r="F38" s="506">
        <v>2973.732</v>
      </c>
      <c r="G38" s="165">
        <v>105</v>
      </c>
      <c r="H38" s="168" t="s">
        <v>61</v>
      </c>
      <c r="I38" s="106">
        <v>236.3</v>
      </c>
      <c r="J38" s="107">
        <v>222.6</v>
      </c>
      <c r="K38" s="106">
        <v>2346.6819999999998</v>
      </c>
      <c r="L38" s="154">
        <v>2105.7820000000002</v>
      </c>
      <c r="M38" s="150">
        <v>105</v>
      </c>
      <c r="N38" s="223" t="s">
        <v>61</v>
      </c>
      <c r="O38" s="110">
        <v>233.7</v>
      </c>
      <c r="P38" s="110">
        <v>220</v>
      </c>
      <c r="Q38" s="111">
        <v>2346.6819999999998</v>
      </c>
      <c r="R38" s="507">
        <v>2105.7820000000002</v>
      </c>
    </row>
    <row r="39" spans="1:18" ht="13.5" customHeight="1">
      <c r="A39" s="151">
        <v>106</v>
      </c>
      <c r="B39" s="508" t="s">
        <v>58</v>
      </c>
      <c r="C39" s="100">
        <v>177.9</v>
      </c>
      <c r="D39" s="101">
        <v>171.6</v>
      </c>
      <c r="E39" s="100">
        <v>2030.3570000000002</v>
      </c>
      <c r="F39" s="506">
        <v>1876.8570000000002</v>
      </c>
      <c r="G39" s="165">
        <v>106</v>
      </c>
      <c r="H39" s="168" t="s">
        <v>58</v>
      </c>
      <c r="I39" s="106">
        <v>102.6</v>
      </c>
      <c r="J39" s="107">
        <v>99.8</v>
      </c>
      <c r="K39" s="106">
        <v>1201.5940000000001</v>
      </c>
      <c r="L39" s="154">
        <v>1118.4939999999999</v>
      </c>
      <c r="M39" s="150">
        <v>106</v>
      </c>
      <c r="N39" s="223" t="s">
        <v>58</v>
      </c>
      <c r="O39" s="110">
        <v>102.6</v>
      </c>
      <c r="P39" s="110">
        <v>99.8</v>
      </c>
      <c r="Q39" s="111">
        <v>1201.9939999999999</v>
      </c>
      <c r="R39" s="507">
        <v>1118.4939999999999</v>
      </c>
    </row>
    <row r="40" spans="1:18" ht="12.75" customHeight="1">
      <c r="A40" s="151">
        <v>108</v>
      </c>
      <c r="B40" s="508" t="s">
        <v>66</v>
      </c>
      <c r="C40" s="100">
        <v>389.2</v>
      </c>
      <c r="D40" s="101">
        <v>356.3</v>
      </c>
      <c r="E40" s="100">
        <v>4104.38</v>
      </c>
      <c r="F40" s="506">
        <v>3552.48</v>
      </c>
      <c r="G40" s="165">
        <v>108</v>
      </c>
      <c r="H40" s="168" t="s">
        <v>66</v>
      </c>
      <c r="I40" s="106">
        <v>232.3</v>
      </c>
      <c r="J40" s="107">
        <v>217.8</v>
      </c>
      <c r="K40" s="106">
        <v>2602.1109999999999</v>
      </c>
      <c r="L40" s="154">
        <v>2300.7109999999998</v>
      </c>
      <c r="M40" s="150">
        <v>108</v>
      </c>
      <c r="N40" s="223" t="s">
        <v>66</v>
      </c>
      <c r="O40" s="110">
        <v>231.7</v>
      </c>
      <c r="P40" s="110">
        <v>217.1</v>
      </c>
      <c r="Q40" s="111">
        <v>2602.1109999999999</v>
      </c>
      <c r="R40" s="507">
        <v>2300.7109999999998</v>
      </c>
    </row>
    <row r="41" spans="1:18" ht="13.5" customHeight="1">
      <c r="A41" s="151">
        <v>110</v>
      </c>
      <c r="B41" s="508" t="s">
        <v>66</v>
      </c>
      <c r="C41" s="100">
        <v>245.6</v>
      </c>
      <c r="D41" s="101">
        <v>230</v>
      </c>
      <c r="E41" s="100">
        <v>2560.2370000000001</v>
      </c>
      <c r="F41" s="506">
        <v>2287.6370000000002</v>
      </c>
      <c r="G41" s="165">
        <v>110</v>
      </c>
      <c r="H41" s="168" t="s">
        <v>66</v>
      </c>
      <c r="I41" s="106">
        <v>116.1</v>
      </c>
      <c r="J41" s="107">
        <v>110.4</v>
      </c>
      <c r="K41" s="106">
        <v>1215.8019999999999</v>
      </c>
      <c r="L41" s="154">
        <v>1118.702</v>
      </c>
      <c r="M41" s="150">
        <v>110</v>
      </c>
      <c r="N41" s="223" t="s">
        <v>66</v>
      </c>
      <c r="O41" s="110">
        <v>117</v>
      </c>
      <c r="P41" s="110">
        <v>111.1</v>
      </c>
      <c r="Q41" s="111">
        <v>1215.6020000000001</v>
      </c>
      <c r="R41" s="507">
        <v>1118.702</v>
      </c>
    </row>
    <row r="42" spans="1:18" ht="13.5" customHeight="1">
      <c r="A42" s="151">
        <v>111</v>
      </c>
      <c r="B42" s="508" t="s">
        <v>59</v>
      </c>
      <c r="C42" s="100">
        <v>373.3</v>
      </c>
      <c r="D42" s="101">
        <v>351.4</v>
      </c>
      <c r="E42" s="100">
        <v>4016.4169999999999</v>
      </c>
      <c r="F42" s="506">
        <v>3356.5169999999994</v>
      </c>
      <c r="G42" s="165">
        <v>111</v>
      </c>
      <c r="H42" s="168" t="s">
        <v>59</v>
      </c>
      <c r="I42" s="106">
        <v>238.3</v>
      </c>
      <c r="J42" s="107">
        <v>224.9</v>
      </c>
      <c r="K42" s="106">
        <v>2690.4349999999999</v>
      </c>
      <c r="L42" s="154">
        <v>2267.2350000000001</v>
      </c>
      <c r="M42" s="150">
        <v>111</v>
      </c>
      <c r="N42" s="223" t="s">
        <v>59</v>
      </c>
      <c r="O42" s="110">
        <v>228.8</v>
      </c>
      <c r="P42" s="110">
        <v>215.8</v>
      </c>
      <c r="Q42" s="111">
        <v>2632.6909999999998</v>
      </c>
      <c r="R42" s="507">
        <v>2224.1909999999998</v>
      </c>
    </row>
    <row r="43" spans="1:18" ht="13.5" customHeight="1">
      <c r="A43" s="151">
        <v>115</v>
      </c>
      <c r="B43" s="508" t="s">
        <v>59</v>
      </c>
      <c r="C43" s="100">
        <v>315</v>
      </c>
      <c r="D43" s="101">
        <v>291.8</v>
      </c>
      <c r="E43" s="100">
        <v>3518.9540000000002</v>
      </c>
      <c r="F43" s="506">
        <v>2790.8539999999998</v>
      </c>
      <c r="G43" s="165">
        <v>115</v>
      </c>
      <c r="H43" s="168" t="s">
        <v>59</v>
      </c>
      <c r="I43" s="106">
        <v>197.6</v>
      </c>
      <c r="J43" s="107">
        <v>185.6</v>
      </c>
      <c r="K43" s="106">
        <v>2275.6990000000001</v>
      </c>
      <c r="L43" s="154">
        <v>1878.299</v>
      </c>
      <c r="M43" s="150">
        <v>115</v>
      </c>
      <c r="N43" s="223" t="s">
        <v>59</v>
      </c>
      <c r="O43" s="110">
        <v>180.1</v>
      </c>
      <c r="P43" s="110">
        <v>168.1</v>
      </c>
      <c r="Q43" s="111">
        <v>2152.1570000000002</v>
      </c>
      <c r="R43" s="507">
        <v>1769.4570000000001</v>
      </c>
    </row>
    <row r="44" spans="1:18" ht="12.75" customHeight="1">
      <c r="A44" s="151">
        <v>117</v>
      </c>
      <c r="B44" s="508" t="s">
        <v>59</v>
      </c>
      <c r="C44" s="100">
        <v>246.3</v>
      </c>
      <c r="D44" s="101">
        <v>233</v>
      </c>
      <c r="E44" s="100">
        <v>2770.123</v>
      </c>
      <c r="F44" s="506">
        <v>2303.9229999999998</v>
      </c>
      <c r="G44" s="165">
        <v>117</v>
      </c>
      <c r="H44" s="168" t="s">
        <v>59</v>
      </c>
      <c r="I44" s="106">
        <v>131.80000000000001</v>
      </c>
      <c r="J44" s="107">
        <v>125</v>
      </c>
      <c r="K44" s="106">
        <v>1493.0920000000001</v>
      </c>
      <c r="L44" s="154">
        <v>1240.5920000000001</v>
      </c>
      <c r="M44" s="150">
        <v>117</v>
      </c>
      <c r="N44" s="223" t="s">
        <v>59</v>
      </c>
      <c r="O44" s="110">
        <v>128.80000000000001</v>
      </c>
      <c r="P44" s="110">
        <v>122</v>
      </c>
      <c r="Q44" s="111">
        <v>1493.0920000000001</v>
      </c>
      <c r="R44" s="507">
        <v>1240.5920000000001</v>
      </c>
    </row>
    <row r="45" spans="1:18" ht="13.5" customHeight="1">
      <c r="A45" s="151">
        <v>120</v>
      </c>
      <c r="B45" s="508" t="s">
        <v>59</v>
      </c>
      <c r="C45" s="100">
        <v>139.69999999999999</v>
      </c>
      <c r="D45" s="101">
        <v>131.9</v>
      </c>
      <c r="E45" s="100">
        <v>1797.3689999999999</v>
      </c>
      <c r="F45" s="506">
        <v>1538.9690000000001</v>
      </c>
      <c r="G45" s="165">
        <v>120</v>
      </c>
      <c r="H45" s="168" t="s">
        <v>59</v>
      </c>
      <c r="I45" s="106">
        <v>91.5</v>
      </c>
      <c r="J45" s="107">
        <v>87.6</v>
      </c>
      <c r="K45" s="106">
        <v>1204.607</v>
      </c>
      <c r="L45" s="154">
        <v>1058.5070000000001</v>
      </c>
      <c r="M45" s="150">
        <v>120</v>
      </c>
      <c r="N45" s="223" t="s">
        <v>59</v>
      </c>
      <c r="O45" s="110">
        <v>91.5</v>
      </c>
      <c r="P45" s="110">
        <v>87.6</v>
      </c>
      <c r="Q45" s="111">
        <v>1204.607</v>
      </c>
      <c r="R45" s="507">
        <v>1058.5070000000001</v>
      </c>
    </row>
    <row r="46" spans="1:18" ht="12.75" customHeight="1">
      <c r="A46" s="151">
        <v>127</v>
      </c>
      <c r="B46" s="508" t="s">
        <v>59</v>
      </c>
      <c r="C46" s="100">
        <v>116.8</v>
      </c>
      <c r="D46" s="101">
        <v>112.1</v>
      </c>
      <c r="E46" s="100">
        <v>1322.5410000000002</v>
      </c>
      <c r="F46" s="506">
        <v>1208.3409999999999</v>
      </c>
      <c r="G46" s="165">
        <v>127</v>
      </c>
      <c r="H46" s="168" t="s">
        <v>59</v>
      </c>
      <c r="I46" s="106">
        <v>87.7</v>
      </c>
      <c r="J46" s="107">
        <v>84.3</v>
      </c>
      <c r="K46" s="106">
        <v>945.78699999999992</v>
      </c>
      <c r="L46" s="154">
        <v>863.18700000000001</v>
      </c>
      <c r="M46" s="150">
        <v>127</v>
      </c>
      <c r="N46" s="223" t="s">
        <v>59</v>
      </c>
      <c r="O46" s="110">
        <v>87.7</v>
      </c>
      <c r="P46" s="110">
        <v>84.3</v>
      </c>
      <c r="Q46" s="111">
        <v>945.78699999999992</v>
      </c>
      <c r="R46" s="507">
        <v>863.18700000000001</v>
      </c>
    </row>
    <row r="47" spans="1:18" ht="13.5" customHeight="1">
      <c r="A47" s="151">
        <v>134</v>
      </c>
      <c r="B47" s="508" t="s">
        <v>55</v>
      </c>
      <c r="C47" s="100">
        <v>77.400000000000006</v>
      </c>
      <c r="D47" s="101">
        <v>60</v>
      </c>
      <c r="E47" s="100">
        <v>1345.4580000000001</v>
      </c>
      <c r="F47" s="506">
        <v>1096.8579999999999</v>
      </c>
      <c r="G47" s="165">
        <v>134</v>
      </c>
      <c r="H47" s="168" t="s">
        <v>55</v>
      </c>
      <c r="I47" s="106">
        <v>61.1</v>
      </c>
      <c r="J47" s="107">
        <v>51.1</v>
      </c>
      <c r="K47" s="106">
        <v>1043.777</v>
      </c>
      <c r="L47" s="154">
        <v>886.97699999999998</v>
      </c>
      <c r="M47" s="150">
        <v>134</v>
      </c>
      <c r="N47" s="223" t="s">
        <v>55</v>
      </c>
      <c r="O47" s="110">
        <v>61.1</v>
      </c>
      <c r="P47" s="110">
        <v>51.1</v>
      </c>
      <c r="Q47" s="111">
        <v>1043.777</v>
      </c>
      <c r="R47" s="507">
        <v>886.97699999999998</v>
      </c>
    </row>
    <row r="48" spans="1:18" ht="12" customHeight="1">
      <c r="A48" s="151">
        <v>150</v>
      </c>
      <c r="B48" s="505" t="s">
        <v>67</v>
      </c>
      <c r="C48" s="100">
        <v>130.1</v>
      </c>
      <c r="D48" s="101">
        <v>124.4</v>
      </c>
      <c r="E48" s="100">
        <v>1532.921</v>
      </c>
      <c r="F48" s="506">
        <v>1439.221</v>
      </c>
      <c r="G48" s="165">
        <v>150</v>
      </c>
      <c r="H48" s="77" t="s">
        <v>67</v>
      </c>
      <c r="I48" s="106">
        <v>93.8</v>
      </c>
      <c r="J48" s="107">
        <v>90.8</v>
      </c>
      <c r="K48" s="106">
        <v>1093.547</v>
      </c>
      <c r="L48" s="154">
        <v>1033.547</v>
      </c>
      <c r="M48" s="150">
        <v>150</v>
      </c>
      <c r="N48" s="223" t="s">
        <v>67</v>
      </c>
      <c r="O48" s="110">
        <v>93.9</v>
      </c>
      <c r="P48" s="110">
        <v>90.8</v>
      </c>
      <c r="Q48" s="111">
        <v>1093.547</v>
      </c>
      <c r="R48" s="507">
        <v>1033.547</v>
      </c>
    </row>
    <row r="49" spans="1:18" ht="12.75" customHeight="1">
      <c r="A49" s="151">
        <v>152</v>
      </c>
      <c r="B49" s="508" t="s">
        <v>68</v>
      </c>
      <c r="C49" s="100">
        <v>246.2</v>
      </c>
      <c r="D49" s="101">
        <v>230</v>
      </c>
      <c r="E49" s="100">
        <v>3139.864</v>
      </c>
      <c r="F49" s="506">
        <v>2774.864</v>
      </c>
      <c r="G49" s="165">
        <v>152</v>
      </c>
      <c r="H49" s="168" t="s">
        <v>68</v>
      </c>
      <c r="I49" s="106">
        <v>178.3</v>
      </c>
      <c r="J49" s="107">
        <v>169.6</v>
      </c>
      <c r="K49" s="106">
        <v>2375.0279999999998</v>
      </c>
      <c r="L49" s="154">
        <v>2120.1280000000002</v>
      </c>
      <c r="M49" s="150">
        <v>152</v>
      </c>
      <c r="N49" s="223" t="s">
        <v>68</v>
      </c>
      <c r="O49" s="110">
        <v>180</v>
      </c>
      <c r="P49" s="110">
        <v>169.4</v>
      </c>
      <c r="Q49" s="111">
        <v>2463.828</v>
      </c>
      <c r="R49" s="507">
        <v>2120.1280000000002</v>
      </c>
    </row>
    <row r="50" spans="1:18" ht="13.5" customHeight="1">
      <c r="A50" s="151">
        <v>154</v>
      </c>
      <c r="B50" s="508" t="s">
        <v>64</v>
      </c>
      <c r="C50" s="100">
        <v>38.200000000000003</v>
      </c>
      <c r="D50" s="101">
        <v>36.799999999999997</v>
      </c>
      <c r="E50" s="100">
        <v>409.30399999999992</v>
      </c>
      <c r="F50" s="506">
        <v>369.10400000000004</v>
      </c>
      <c r="G50" s="165">
        <v>154</v>
      </c>
      <c r="H50" s="168" t="s">
        <v>64</v>
      </c>
      <c r="I50" s="106">
        <v>37.6</v>
      </c>
      <c r="J50" s="107">
        <v>36.4</v>
      </c>
      <c r="K50" s="106">
        <v>401.50400000000002</v>
      </c>
      <c r="L50" s="154">
        <v>369.10400000000004</v>
      </c>
      <c r="M50" s="150">
        <v>154</v>
      </c>
      <c r="N50" s="223" t="s">
        <v>64</v>
      </c>
      <c r="O50" s="110">
        <v>37.9</v>
      </c>
      <c r="P50" s="110">
        <v>36.4</v>
      </c>
      <c r="Q50" s="111">
        <v>409.30399999999992</v>
      </c>
      <c r="R50" s="507">
        <v>369.10400000000004</v>
      </c>
    </row>
    <row r="51" spans="1:18" ht="12.75" customHeight="1">
      <c r="A51" s="151">
        <v>155</v>
      </c>
      <c r="B51" s="508" t="s">
        <v>64</v>
      </c>
      <c r="C51" s="100">
        <v>65.5</v>
      </c>
      <c r="D51" s="101">
        <v>60.4</v>
      </c>
      <c r="E51" s="100">
        <v>876.65599999999995</v>
      </c>
      <c r="F51" s="506">
        <v>748.65599999999995</v>
      </c>
      <c r="G51" s="165">
        <v>155</v>
      </c>
      <c r="H51" s="168" t="s">
        <v>64</v>
      </c>
      <c r="I51" s="106">
        <v>64.900000000000006</v>
      </c>
      <c r="J51" s="107">
        <v>61</v>
      </c>
      <c r="K51" s="106">
        <v>849.95600000000002</v>
      </c>
      <c r="L51" s="154">
        <v>748.65599999999995</v>
      </c>
      <c r="M51" s="150">
        <v>155</v>
      </c>
      <c r="N51" s="223" t="s">
        <v>64</v>
      </c>
      <c r="O51" s="110">
        <v>65.099999999999994</v>
      </c>
      <c r="P51" s="110">
        <v>61.2</v>
      </c>
      <c r="Q51" s="111">
        <v>849.95600000000002</v>
      </c>
      <c r="R51" s="507">
        <v>748.65599999999995</v>
      </c>
    </row>
    <row r="52" spans="1:18" ht="13.5" customHeight="1">
      <c r="A52" s="151">
        <v>158</v>
      </c>
      <c r="B52" s="508" t="s">
        <v>67</v>
      </c>
      <c r="C52" s="100">
        <v>52.6</v>
      </c>
      <c r="D52" s="101">
        <v>50.2</v>
      </c>
      <c r="E52" s="100">
        <v>699.23199999999997</v>
      </c>
      <c r="F52" s="506">
        <v>637.93200000000002</v>
      </c>
      <c r="G52" s="165">
        <v>158</v>
      </c>
      <c r="H52" s="168" t="s">
        <v>67</v>
      </c>
      <c r="I52" s="106">
        <v>45.5</v>
      </c>
      <c r="J52" s="107">
        <v>43.2</v>
      </c>
      <c r="K52" s="106">
        <v>623.92700000000002</v>
      </c>
      <c r="L52" s="154">
        <v>562.62699999999995</v>
      </c>
      <c r="M52" s="150">
        <v>158</v>
      </c>
      <c r="N52" s="223" t="s">
        <v>67</v>
      </c>
      <c r="O52" s="110">
        <v>45.3</v>
      </c>
      <c r="P52" s="110">
        <v>43</v>
      </c>
      <c r="Q52" s="111">
        <v>623.92700000000002</v>
      </c>
      <c r="R52" s="507">
        <v>562.62699999999995</v>
      </c>
    </row>
    <row r="53" spans="1:18" ht="12.75" customHeight="1">
      <c r="A53" s="151">
        <v>161</v>
      </c>
      <c r="B53" s="505" t="s">
        <v>67</v>
      </c>
      <c r="C53" s="100">
        <v>56.1</v>
      </c>
      <c r="D53" s="101">
        <v>49.8</v>
      </c>
      <c r="E53" s="100">
        <v>940.33600000000001</v>
      </c>
      <c r="F53" s="506">
        <v>765.13599999999997</v>
      </c>
      <c r="G53" s="165">
        <v>161</v>
      </c>
      <c r="H53" s="77" t="s">
        <v>67</v>
      </c>
      <c r="I53" s="106">
        <v>43</v>
      </c>
      <c r="J53" s="107">
        <v>40.799999999999997</v>
      </c>
      <c r="K53" s="106">
        <v>685.57799999999997</v>
      </c>
      <c r="L53" s="154">
        <v>626.678</v>
      </c>
      <c r="M53" s="150">
        <v>161</v>
      </c>
      <c r="N53" s="146" t="s">
        <v>67</v>
      </c>
      <c r="O53" s="110">
        <v>43</v>
      </c>
      <c r="P53" s="110">
        <v>40.799999999999997</v>
      </c>
      <c r="Q53" s="111">
        <v>685.57799999999997</v>
      </c>
      <c r="R53" s="507">
        <v>626.678</v>
      </c>
    </row>
    <row r="54" spans="1:18" ht="13.5" customHeight="1">
      <c r="A54" s="151">
        <v>162</v>
      </c>
      <c r="B54" s="505" t="s">
        <v>68</v>
      </c>
      <c r="C54" s="100">
        <v>253.4</v>
      </c>
      <c r="D54" s="101">
        <v>243.1</v>
      </c>
      <c r="E54" s="100">
        <v>2823.1489999999994</v>
      </c>
      <c r="F54" s="506">
        <v>2616.049</v>
      </c>
      <c r="G54" s="165">
        <v>162</v>
      </c>
      <c r="H54" s="77" t="s">
        <v>68</v>
      </c>
      <c r="I54" s="106">
        <v>179.2</v>
      </c>
      <c r="J54" s="107">
        <v>168.3</v>
      </c>
      <c r="K54" s="106">
        <v>2203.8530000000001</v>
      </c>
      <c r="L54" s="154">
        <v>1901.6529999999998</v>
      </c>
      <c r="M54" s="150">
        <v>162</v>
      </c>
      <c r="N54" s="146" t="s">
        <v>68</v>
      </c>
      <c r="O54" s="110">
        <v>136.19999999999999</v>
      </c>
      <c r="P54" s="110">
        <v>129.69999999999999</v>
      </c>
      <c r="Q54" s="111">
        <v>1697.1030000000001</v>
      </c>
      <c r="R54" s="507">
        <v>1525.5029999999999</v>
      </c>
    </row>
    <row r="55" spans="1:18" ht="12.75" customHeight="1">
      <c r="A55" s="151">
        <v>164</v>
      </c>
      <c r="B55" s="505" t="s">
        <v>68</v>
      </c>
      <c r="C55" s="100">
        <v>218</v>
      </c>
      <c r="D55" s="101">
        <v>206.5</v>
      </c>
      <c r="E55" s="100">
        <v>2846.2859999999996</v>
      </c>
      <c r="F55" s="506">
        <v>2550.0859999999998</v>
      </c>
      <c r="G55" s="165">
        <v>164</v>
      </c>
      <c r="H55" s="77" t="s">
        <v>68</v>
      </c>
      <c r="I55" s="106">
        <v>112.8</v>
      </c>
      <c r="J55" s="107">
        <v>107.4</v>
      </c>
      <c r="K55" s="106">
        <v>1524.9849999999999</v>
      </c>
      <c r="L55" s="154">
        <v>1363.385</v>
      </c>
      <c r="M55" s="150">
        <v>164</v>
      </c>
      <c r="N55" s="146" t="s">
        <v>68</v>
      </c>
      <c r="O55" s="110">
        <v>113.4</v>
      </c>
      <c r="P55" s="110">
        <v>108.5</v>
      </c>
      <c r="Q55" s="111">
        <v>1511.4849999999999</v>
      </c>
      <c r="R55" s="507">
        <v>1363.385</v>
      </c>
    </row>
    <row r="56" spans="1:18" ht="13.5" customHeight="1">
      <c r="A56" s="151">
        <v>165</v>
      </c>
      <c r="B56" s="505" t="s">
        <v>68</v>
      </c>
      <c r="C56" s="100">
        <v>237.4</v>
      </c>
      <c r="D56" s="101">
        <v>222.8</v>
      </c>
      <c r="E56" s="100">
        <v>3027.7020000000002</v>
      </c>
      <c r="F56" s="506">
        <v>2691.8020000000001</v>
      </c>
      <c r="G56" s="165">
        <v>165</v>
      </c>
      <c r="H56" s="77" t="s">
        <v>68</v>
      </c>
      <c r="I56" s="106">
        <v>114.9</v>
      </c>
      <c r="J56" s="107">
        <v>108.8</v>
      </c>
      <c r="K56" s="106">
        <v>1564.0039999999999</v>
      </c>
      <c r="L56" s="154">
        <v>1361.204</v>
      </c>
      <c r="M56" s="150">
        <v>165</v>
      </c>
      <c r="N56" s="146" t="s">
        <v>68</v>
      </c>
      <c r="O56" s="110">
        <v>114.7</v>
      </c>
      <c r="P56" s="110">
        <v>108.8</v>
      </c>
      <c r="Q56" s="111">
        <v>1538.904</v>
      </c>
      <c r="R56" s="507">
        <v>1361.204</v>
      </c>
    </row>
    <row r="57" spans="1:18" ht="12.75" customHeight="1">
      <c r="A57" s="151">
        <v>166</v>
      </c>
      <c r="B57" s="508" t="s">
        <v>68</v>
      </c>
      <c r="C57" s="100">
        <v>152.1</v>
      </c>
      <c r="D57" s="101">
        <v>149.5</v>
      </c>
      <c r="E57" s="100">
        <v>1821.009</v>
      </c>
      <c r="F57" s="506">
        <v>1764.0909999999997</v>
      </c>
      <c r="G57" s="165">
        <v>166</v>
      </c>
      <c r="H57" s="168" t="s">
        <v>68</v>
      </c>
      <c r="I57" s="106">
        <v>80.599999999999994</v>
      </c>
      <c r="J57" s="107">
        <v>79.900000000000006</v>
      </c>
      <c r="K57" s="106">
        <v>941.947</v>
      </c>
      <c r="L57" s="154">
        <v>924.44200000000001</v>
      </c>
      <c r="M57" s="150">
        <v>166</v>
      </c>
      <c r="N57" s="223" t="s">
        <v>68</v>
      </c>
      <c r="O57" s="110">
        <v>80.599999999999994</v>
      </c>
      <c r="P57" s="110">
        <v>79.900000000000006</v>
      </c>
      <c r="Q57" s="111">
        <v>942.05799999999999</v>
      </c>
      <c r="R57" s="507">
        <v>925.55200000000002</v>
      </c>
    </row>
    <row r="58" spans="1:18" ht="13.5" customHeight="1">
      <c r="A58" s="151">
        <v>169</v>
      </c>
      <c r="B58" s="508" t="s">
        <v>67</v>
      </c>
      <c r="C58" s="100">
        <v>87.7</v>
      </c>
      <c r="D58" s="101">
        <v>80.099999999999994</v>
      </c>
      <c r="E58" s="100">
        <v>1255.4069999999999</v>
      </c>
      <c r="F58" s="506">
        <v>1079.0070000000001</v>
      </c>
      <c r="G58" s="165">
        <v>169</v>
      </c>
      <c r="H58" s="168" t="s">
        <v>67</v>
      </c>
      <c r="I58" s="106">
        <v>70</v>
      </c>
      <c r="J58" s="107">
        <v>66.2</v>
      </c>
      <c r="K58" s="106">
        <v>1018.57</v>
      </c>
      <c r="L58" s="154">
        <v>907.87</v>
      </c>
      <c r="M58" s="150">
        <v>169</v>
      </c>
      <c r="N58" s="223" t="s">
        <v>67</v>
      </c>
      <c r="O58" s="110">
        <v>65.7</v>
      </c>
      <c r="P58" s="110">
        <v>61.9</v>
      </c>
      <c r="Q58" s="111">
        <v>962.42100000000005</v>
      </c>
      <c r="R58" s="507">
        <v>852.02099999999996</v>
      </c>
    </row>
    <row r="59" spans="1:18" ht="12.75" customHeight="1">
      <c r="A59" s="151">
        <v>179</v>
      </c>
      <c r="B59" s="508" t="s">
        <v>62</v>
      </c>
      <c r="C59" s="100">
        <v>70.2</v>
      </c>
      <c r="D59" s="101">
        <v>67.5</v>
      </c>
      <c r="E59" s="100">
        <v>808.755</v>
      </c>
      <c r="F59" s="506">
        <v>761.55499999999995</v>
      </c>
      <c r="G59" s="165">
        <v>179</v>
      </c>
      <c r="H59" s="168" t="s">
        <v>62</v>
      </c>
      <c r="I59" s="106">
        <v>54.4</v>
      </c>
      <c r="J59" s="107">
        <v>52.4</v>
      </c>
      <c r="K59" s="106">
        <v>621.80499999999995</v>
      </c>
      <c r="L59" s="154">
        <v>586.40499999999997</v>
      </c>
      <c r="M59" s="150">
        <v>179</v>
      </c>
      <c r="N59" s="223" t="s">
        <v>62</v>
      </c>
      <c r="O59" s="110">
        <v>54.4</v>
      </c>
      <c r="P59" s="110">
        <v>52.4</v>
      </c>
      <c r="Q59" s="111">
        <v>621.80499999999995</v>
      </c>
      <c r="R59" s="507">
        <v>586.40499999999997</v>
      </c>
    </row>
    <row r="60" spans="1:18" ht="13.5" customHeight="1">
      <c r="A60" s="151">
        <v>180</v>
      </c>
      <c r="B60" s="505" t="s">
        <v>63</v>
      </c>
      <c r="C60" s="100">
        <v>348.9</v>
      </c>
      <c r="D60" s="101">
        <v>327</v>
      </c>
      <c r="E60" s="100">
        <v>3644.2979999999998</v>
      </c>
      <c r="F60" s="506">
        <v>3122.098</v>
      </c>
      <c r="G60" s="165">
        <v>180</v>
      </c>
      <c r="H60" s="77" t="s">
        <v>63</v>
      </c>
      <c r="I60" s="106">
        <v>273.2</v>
      </c>
      <c r="J60" s="107">
        <v>253.8</v>
      </c>
      <c r="K60" s="106">
        <v>2856.7859999999996</v>
      </c>
      <c r="L60" s="154">
        <v>2421.386</v>
      </c>
      <c r="M60" s="150">
        <v>180</v>
      </c>
      <c r="N60" s="146" t="s">
        <v>63</v>
      </c>
      <c r="O60" s="110">
        <v>273.3</v>
      </c>
      <c r="P60" s="110">
        <v>253.8</v>
      </c>
      <c r="Q60" s="111">
        <v>2856.7859999999996</v>
      </c>
      <c r="R60" s="507">
        <v>2421.386</v>
      </c>
    </row>
    <row r="61" spans="1:18" ht="12.75" customHeight="1">
      <c r="A61" s="151">
        <v>182</v>
      </c>
      <c r="B61" s="508" t="s">
        <v>63</v>
      </c>
      <c r="C61" s="100">
        <v>110.6</v>
      </c>
      <c r="D61" s="101">
        <v>99.6</v>
      </c>
      <c r="E61" s="100">
        <v>1130.556</v>
      </c>
      <c r="F61" s="506">
        <v>990.85600000000011</v>
      </c>
      <c r="G61" s="165">
        <v>182</v>
      </c>
      <c r="H61" s="77" t="s">
        <v>63</v>
      </c>
      <c r="I61" s="106">
        <v>93.2</v>
      </c>
      <c r="J61" s="107">
        <v>88.9</v>
      </c>
      <c r="K61" s="106">
        <v>945.46199999999999</v>
      </c>
      <c r="L61" s="154">
        <v>872.36199999999997</v>
      </c>
      <c r="M61" s="150">
        <v>182</v>
      </c>
      <c r="N61" s="146" t="s">
        <v>63</v>
      </c>
      <c r="O61" s="110">
        <v>93.2</v>
      </c>
      <c r="P61" s="110">
        <v>88.9</v>
      </c>
      <c r="Q61" s="111">
        <v>945.46199999999999</v>
      </c>
      <c r="R61" s="507">
        <v>872.36199999999997</v>
      </c>
    </row>
    <row r="62" spans="1:18" ht="13.5" customHeight="1">
      <c r="A62" s="151">
        <v>202</v>
      </c>
      <c r="B62" s="505" t="s">
        <v>59</v>
      </c>
      <c r="C62" s="100">
        <v>29.2</v>
      </c>
      <c r="D62" s="101">
        <v>27.9</v>
      </c>
      <c r="E62" s="100">
        <v>333.524</v>
      </c>
      <c r="F62" s="506">
        <v>301.82400000000001</v>
      </c>
      <c r="G62" s="165"/>
      <c r="H62" s="77"/>
      <c r="I62" s="106"/>
      <c r="J62" s="107"/>
      <c r="K62" s="106"/>
      <c r="L62" s="154"/>
      <c r="M62" s="150"/>
      <c r="N62" s="146"/>
      <c r="O62" s="110"/>
      <c r="P62" s="110"/>
      <c r="Q62" s="111"/>
      <c r="R62" s="507"/>
    </row>
    <row r="63" spans="1:18" ht="12.75" customHeight="1">
      <c r="A63" s="151">
        <v>204</v>
      </c>
      <c r="B63" s="505" t="s">
        <v>69</v>
      </c>
      <c r="C63" s="100">
        <v>355.3</v>
      </c>
      <c r="D63" s="101">
        <v>334.7</v>
      </c>
      <c r="E63" s="100">
        <v>3086.8</v>
      </c>
      <c r="F63" s="506">
        <v>2685.7</v>
      </c>
      <c r="G63" s="165">
        <v>204</v>
      </c>
      <c r="H63" s="77" t="s">
        <v>69</v>
      </c>
      <c r="I63" s="106">
        <v>286.39999999999998</v>
      </c>
      <c r="J63" s="107">
        <v>268.5</v>
      </c>
      <c r="K63" s="106">
        <v>2612.5419999999999</v>
      </c>
      <c r="L63" s="154">
        <v>2271.7420000000002</v>
      </c>
      <c r="M63" s="150">
        <v>204</v>
      </c>
      <c r="N63" s="146" t="s">
        <v>69</v>
      </c>
      <c r="O63" s="110">
        <v>283.2</v>
      </c>
      <c r="P63" s="110">
        <v>266</v>
      </c>
      <c r="Q63" s="111">
        <v>2600.1419999999998</v>
      </c>
      <c r="R63" s="507">
        <v>2271.7420000000002</v>
      </c>
    </row>
    <row r="64" spans="1:18" ht="13.5" customHeight="1">
      <c r="A64" s="151">
        <v>206</v>
      </c>
      <c r="B64" s="505" t="s">
        <v>70</v>
      </c>
      <c r="C64" s="100">
        <v>215</v>
      </c>
      <c r="D64" s="101">
        <v>200.9</v>
      </c>
      <c r="E64" s="100">
        <v>2046.7320000000002</v>
      </c>
      <c r="F64" s="506">
        <v>1759.432</v>
      </c>
      <c r="G64" s="165">
        <v>206</v>
      </c>
      <c r="H64" s="77" t="s">
        <v>70</v>
      </c>
      <c r="I64" s="106">
        <v>143.9</v>
      </c>
      <c r="J64" s="107">
        <v>134.4</v>
      </c>
      <c r="K64" s="106">
        <v>1440.7149999999999</v>
      </c>
      <c r="L64" s="154">
        <v>1243.3150000000001</v>
      </c>
      <c r="M64" s="150">
        <v>206</v>
      </c>
      <c r="N64" s="146" t="s">
        <v>70</v>
      </c>
      <c r="O64" s="110">
        <v>143.9</v>
      </c>
      <c r="P64" s="110">
        <v>134.4</v>
      </c>
      <c r="Q64" s="111">
        <v>1440.7149999999999</v>
      </c>
      <c r="R64" s="507">
        <v>1243.3150000000001</v>
      </c>
    </row>
    <row r="65" spans="1:18" ht="12.75" customHeight="1">
      <c r="A65" s="151">
        <v>207</v>
      </c>
      <c r="B65" s="508" t="s">
        <v>69</v>
      </c>
      <c r="C65" s="100">
        <v>475.3</v>
      </c>
      <c r="D65" s="101">
        <v>440.2</v>
      </c>
      <c r="E65" s="100">
        <v>4458.1080000000002</v>
      </c>
      <c r="F65" s="506">
        <v>3820.0079999999998</v>
      </c>
      <c r="G65" s="165">
        <v>207</v>
      </c>
      <c r="H65" s="77" t="s">
        <v>69</v>
      </c>
      <c r="I65" s="106">
        <v>315.60000000000002</v>
      </c>
      <c r="J65" s="107">
        <v>297.7</v>
      </c>
      <c r="K65" s="106">
        <v>3153.9580000000001</v>
      </c>
      <c r="L65" s="154">
        <v>2778.558</v>
      </c>
      <c r="M65" s="150">
        <v>207</v>
      </c>
      <c r="N65" s="146" t="s">
        <v>69</v>
      </c>
      <c r="O65" s="110">
        <v>311.10000000000002</v>
      </c>
      <c r="P65" s="110">
        <v>293</v>
      </c>
      <c r="Q65" s="111">
        <v>3165.8380000000006</v>
      </c>
      <c r="R65" s="507">
        <v>2778.558</v>
      </c>
    </row>
    <row r="66" spans="1:18" ht="13.5" customHeight="1">
      <c r="A66" s="151">
        <v>209</v>
      </c>
      <c r="B66" s="508" t="s">
        <v>66</v>
      </c>
      <c r="C66" s="100">
        <v>32.700000000000003</v>
      </c>
      <c r="D66" s="101">
        <v>31.4</v>
      </c>
      <c r="E66" s="100">
        <v>363.42399999999992</v>
      </c>
      <c r="F66" s="506">
        <v>339.42399999999992</v>
      </c>
      <c r="G66" s="165"/>
      <c r="H66" s="77"/>
      <c r="I66" s="106"/>
      <c r="J66" s="107"/>
      <c r="K66" s="106"/>
      <c r="L66" s="154"/>
      <c r="M66" s="150"/>
      <c r="N66" s="146"/>
      <c r="O66" s="110"/>
      <c r="P66" s="110"/>
      <c r="Q66" s="111"/>
      <c r="R66" s="507"/>
    </row>
    <row r="67" spans="1:18" ht="12.75" customHeight="1">
      <c r="A67" s="151">
        <v>210</v>
      </c>
      <c r="B67" s="508" t="s">
        <v>59</v>
      </c>
      <c r="C67" s="100">
        <v>366</v>
      </c>
      <c r="D67" s="101">
        <v>346.9</v>
      </c>
      <c r="E67" s="100">
        <v>3893.46</v>
      </c>
      <c r="F67" s="506">
        <v>3444.06</v>
      </c>
      <c r="G67" s="165">
        <v>210</v>
      </c>
      <c r="H67" s="77" t="s">
        <v>59</v>
      </c>
      <c r="I67" s="106">
        <v>337.6</v>
      </c>
      <c r="J67" s="107">
        <v>315.89999999999998</v>
      </c>
      <c r="K67" s="106">
        <v>3850.741</v>
      </c>
      <c r="L67" s="154">
        <v>3316.1410000000005</v>
      </c>
      <c r="M67" s="150">
        <v>210</v>
      </c>
      <c r="N67" s="146" t="s">
        <v>59</v>
      </c>
      <c r="O67" s="110">
        <v>331</v>
      </c>
      <c r="P67" s="110">
        <v>311.39999999999998</v>
      </c>
      <c r="Q67" s="111">
        <v>3797.1410000000005</v>
      </c>
      <c r="R67" s="507">
        <v>3316.1410000000005</v>
      </c>
    </row>
    <row r="68" spans="1:18" ht="13.5" customHeight="1">
      <c r="A68" s="151">
        <v>211</v>
      </c>
      <c r="B68" s="508" t="s">
        <v>59</v>
      </c>
      <c r="C68" s="100">
        <v>29.2</v>
      </c>
      <c r="D68" s="101">
        <v>25.5</v>
      </c>
      <c r="E68" s="100">
        <v>371.51799999999997</v>
      </c>
      <c r="F68" s="506">
        <v>292.41800000000001</v>
      </c>
      <c r="G68" s="165"/>
      <c r="H68" s="77"/>
      <c r="I68" s="106"/>
      <c r="J68" s="107"/>
      <c r="K68" s="106"/>
      <c r="L68" s="154"/>
      <c r="M68" s="150"/>
      <c r="N68" s="146"/>
      <c r="O68" s="110"/>
      <c r="P68" s="110"/>
      <c r="Q68" s="111"/>
      <c r="R68" s="507"/>
    </row>
    <row r="69" spans="1:18" ht="12.75" customHeight="1">
      <c r="A69" s="151">
        <v>212</v>
      </c>
      <c r="B69" s="505" t="s">
        <v>66</v>
      </c>
      <c r="C69" s="100">
        <v>312.10000000000002</v>
      </c>
      <c r="D69" s="101">
        <v>295.89999999999998</v>
      </c>
      <c r="E69" s="100">
        <v>2898.3670000000002</v>
      </c>
      <c r="F69" s="506">
        <v>2621.567</v>
      </c>
      <c r="G69" s="165">
        <v>212</v>
      </c>
      <c r="H69" s="77" t="s">
        <v>66</v>
      </c>
      <c r="I69" s="106">
        <v>198.3</v>
      </c>
      <c r="J69" s="107">
        <v>187.6</v>
      </c>
      <c r="K69" s="106">
        <v>1870.7329999999999</v>
      </c>
      <c r="L69" s="154">
        <v>1700.8330000000001</v>
      </c>
      <c r="M69" s="150">
        <v>212</v>
      </c>
      <c r="N69" s="146" t="s">
        <v>66</v>
      </c>
      <c r="O69" s="110">
        <v>198.3</v>
      </c>
      <c r="P69" s="110">
        <v>187.6</v>
      </c>
      <c r="Q69" s="111">
        <v>1870.7329999999999</v>
      </c>
      <c r="R69" s="507">
        <v>1700.8330000000001</v>
      </c>
    </row>
    <row r="70" spans="1:18" ht="13.5" customHeight="1">
      <c r="A70" s="151">
        <v>217</v>
      </c>
      <c r="B70" s="508" t="s">
        <v>71</v>
      </c>
      <c r="C70" s="100">
        <v>274.89999999999998</v>
      </c>
      <c r="D70" s="101">
        <v>257</v>
      </c>
      <c r="E70" s="100">
        <v>2300.4589999999998</v>
      </c>
      <c r="F70" s="506">
        <v>1965.259</v>
      </c>
      <c r="G70" s="165">
        <v>217</v>
      </c>
      <c r="H70" s="77" t="s">
        <v>71</v>
      </c>
      <c r="I70" s="106">
        <v>190.8</v>
      </c>
      <c r="J70" s="107">
        <v>178.6</v>
      </c>
      <c r="K70" s="106">
        <v>1642.2879999999998</v>
      </c>
      <c r="L70" s="154">
        <v>1395.4880000000003</v>
      </c>
      <c r="M70" s="150">
        <v>217</v>
      </c>
      <c r="N70" s="146" t="s">
        <v>71</v>
      </c>
      <c r="O70" s="110">
        <v>190.6</v>
      </c>
      <c r="P70" s="110">
        <v>178.6</v>
      </c>
      <c r="Q70" s="111">
        <v>1642.4880000000003</v>
      </c>
      <c r="R70" s="507">
        <v>1395.4880000000003</v>
      </c>
    </row>
    <row r="71" spans="1:18" ht="12.75" customHeight="1">
      <c r="A71" s="151">
        <v>222</v>
      </c>
      <c r="B71" s="508" t="s">
        <v>64</v>
      </c>
      <c r="C71" s="100">
        <v>92.7</v>
      </c>
      <c r="D71" s="101">
        <v>88.7</v>
      </c>
      <c r="E71" s="100">
        <v>1133.355</v>
      </c>
      <c r="F71" s="506">
        <v>1020.855</v>
      </c>
      <c r="G71" s="165">
        <v>222</v>
      </c>
      <c r="H71" s="77" t="s">
        <v>64</v>
      </c>
      <c r="I71" s="106">
        <v>59.1</v>
      </c>
      <c r="J71" s="107">
        <v>56.8</v>
      </c>
      <c r="K71" s="106">
        <v>701.14499999999998</v>
      </c>
      <c r="L71" s="154">
        <v>627.54499999999996</v>
      </c>
      <c r="M71" s="150">
        <v>222</v>
      </c>
      <c r="N71" s="146" t="s">
        <v>64</v>
      </c>
      <c r="O71" s="110">
        <v>59.1</v>
      </c>
      <c r="P71" s="110">
        <v>56.7</v>
      </c>
      <c r="Q71" s="111">
        <v>701.14499999999998</v>
      </c>
      <c r="R71" s="507">
        <v>627.54499999999996</v>
      </c>
    </row>
    <row r="72" spans="1:18" ht="13.5" customHeight="1">
      <c r="A72" s="151">
        <v>224</v>
      </c>
      <c r="B72" s="508" t="s">
        <v>64</v>
      </c>
      <c r="C72" s="100">
        <v>204.7</v>
      </c>
      <c r="D72" s="101">
        <v>195.7</v>
      </c>
      <c r="E72" s="100">
        <v>2385.2629999999999</v>
      </c>
      <c r="F72" s="506">
        <v>2186.7629999999999</v>
      </c>
      <c r="G72" s="165">
        <v>224</v>
      </c>
      <c r="H72" s="77" t="s">
        <v>64</v>
      </c>
      <c r="I72" s="106">
        <v>161.9</v>
      </c>
      <c r="J72" s="107">
        <v>154.6</v>
      </c>
      <c r="K72" s="106">
        <v>1912.816</v>
      </c>
      <c r="L72" s="154">
        <v>1733.0160000000001</v>
      </c>
      <c r="M72" s="150">
        <v>224</v>
      </c>
      <c r="N72" s="146" t="s">
        <v>64</v>
      </c>
      <c r="O72" s="110">
        <v>161.1</v>
      </c>
      <c r="P72" s="110">
        <v>152.9</v>
      </c>
      <c r="Q72" s="111">
        <v>1928.116</v>
      </c>
      <c r="R72" s="507">
        <v>1733.0160000000001</v>
      </c>
    </row>
    <row r="73" spans="1:18" ht="12.75" customHeight="1">
      <c r="A73" s="151">
        <v>230</v>
      </c>
      <c r="B73" s="508" t="s">
        <v>64</v>
      </c>
      <c r="C73" s="100">
        <v>100.2</v>
      </c>
      <c r="D73" s="101">
        <v>93</v>
      </c>
      <c r="E73" s="100">
        <v>1160.153</v>
      </c>
      <c r="F73" s="506">
        <v>995.85299999999984</v>
      </c>
      <c r="G73" s="165">
        <v>230</v>
      </c>
      <c r="H73" s="77" t="s">
        <v>64</v>
      </c>
      <c r="I73" s="106">
        <v>64.599999999999994</v>
      </c>
      <c r="J73" s="107">
        <v>62.2</v>
      </c>
      <c r="K73" s="106">
        <v>721.99599999999987</v>
      </c>
      <c r="L73" s="154">
        <v>669.49599999999987</v>
      </c>
      <c r="M73" s="150">
        <v>230</v>
      </c>
      <c r="N73" s="146" t="s">
        <v>64</v>
      </c>
      <c r="O73" s="110">
        <v>59.7</v>
      </c>
      <c r="P73" s="110">
        <v>57.7</v>
      </c>
      <c r="Q73" s="111">
        <v>663.43499999999995</v>
      </c>
      <c r="R73" s="507">
        <v>621.63499999999999</v>
      </c>
    </row>
    <row r="74" spans="1:18" ht="13.5" customHeight="1">
      <c r="A74" s="151">
        <v>233</v>
      </c>
      <c r="B74" s="508" t="s">
        <v>64</v>
      </c>
      <c r="C74" s="100">
        <v>281.39999999999998</v>
      </c>
      <c r="D74" s="101">
        <v>269.10000000000002</v>
      </c>
      <c r="E74" s="100">
        <v>2816.5259999999998</v>
      </c>
      <c r="F74" s="506">
        <v>2562.1260000000002</v>
      </c>
      <c r="G74" s="165">
        <v>233</v>
      </c>
      <c r="H74" s="77" t="s">
        <v>64</v>
      </c>
      <c r="I74" s="106">
        <v>229.7</v>
      </c>
      <c r="J74" s="107">
        <v>220</v>
      </c>
      <c r="K74" s="106">
        <v>2354.2190000000001</v>
      </c>
      <c r="L74" s="154">
        <v>2145.6190000000001</v>
      </c>
      <c r="M74" s="150">
        <v>233</v>
      </c>
      <c r="N74" s="146" t="s">
        <v>64</v>
      </c>
      <c r="O74" s="110">
        <v>229.9</v>
      </c>
      <c r="P74" s="110">
        <v>220.2</v>
      </c>
      <c r="Q74" s="111">
        <v>2354.2190000000001</v>
      </c>
      <c r="R74" s="507">
        <v>2145.6190000000001</v>
      </c>
    </row>
    <row r="75" spans="1:18" ht="12.75" customHeight="1">
      <c r="A75" s="151">
        <v>234</v>
      </c>
      <c r="B75" s="508" t="s">
        <v>64</v>
      </c>
      <c r="C75" s="100">
        <v>264.3</v>
      </c>
      <c r="D75" s="101">
        <v>252</v>
      </c>
      <c r="E75" s="100">
        <v>2984.7009999999996</v>
      </c>
      <c r="F75" s="506">
        <v>2684.0010000000002</v>
      </c>
      <c r="G75" s="165">
        <v>234</v>
      </c>
      <c r="H75" s="77" t="s">
        <v>64</v>
      </c>
      <c r="I75" s="106">
        <v>184.8</v>
      </c>
      <c r="J75" s="107">
        <v>177.2</v>
      </c>
      <c r="K75" s="106">
        <v>2030.425</v>
      </c>
      <c r="L75" s="154">
        <v>1853.5250000000001</v>
      </c>
      <c r="M75" s="150">
        <v>234</v>
      </c>
      <c r="N75" s="146" t="s">
        <v>64</v>
      </c>
      <c r="O75" s="110">
        <v>184.5</v>
      </c>
      <c r="P75" s="110">
        <v>176.6</v>
      </c>
      <c r="Q75" s="111">
        <v>2035.5250000000001</v>
      </c>
      <c r="R75" s="507">
        <v>1853.5250000000001</v>
      </c>
    </row>
    <row r="76" spans="1:18" ht="13.5" customHeight="1">
      <c r="A76" s="151">
        <v>236</v>
      </c>
      <c r="B76" s="508" t="s">
        <v>67</v>
      </c>
      <c r="C76" s="100">
        <v>86.5</v>
      </c>
      <c r="D76" s="101">
        <v>81.2</v>
      </c>
      <c r="E76" s="100">
        <v>1153.692</v>
      </c>
      <c r="F76" s="506">
        <v>1001.692</v>
      </c>
      <c r="G76" s="165">
        <v>236</v>
      </c>
      <c r="H76" s="77" t="s">
        <v>67</v>
      </c>
      <c r="I76" s="106">
        <v>48.1</v>
      </c>
      <c r="J76" s="107">
        <v>45.6</v>
      </c>
      <c r="K76" s="106">
        <v>537.72799999999995</v>
      </c>
      <c r="L76" s="154">
        <v>449.72800000000001</v>
      </c>
      <c r="M76" s="150">
        <v>236</v>
      </c>
      <c r="N76" s="146" t="s">
        <v>67</v>
      </c>
      <c r="O76" s="110">
        <v>48.1</v>
      </c>
      <c r="P76" s="110">
        <v>45.6</v>
      </c>
      <c r="Q76" s="111">
        <v>537.72799999999995</v>
      </c>
      <c r="R76" s="507">
        <v>449.72800000000001</v>
      </c>
    </row>
    <row r="77" spans="1:18" ht="12.75" customHeight="1">
      <c r="A77" s="151">
        <v>237</v>
      </c>
      <c r="B77" s="508" t="s">
        <v>67</v>
      </c>
      <c r="C77" s="100">
        <v>76.099999999999994</v>
      </c>
      <c r="D77" s="101">
        <v>70.2</v>
      </c>
      <c r="E77" s="100">
        <v>1091.3789999999999</v>
      </c>
      <c r="F77" s="506">
        <v>926.279</v>
      </c>
      <c r="G77" s="165">
        <v>237</v>
      </c>
      <c r="H77" s="77" t="s">
        <v>67</v>
      </c>
      <c r="I77" s="106">
        <v>72.900000000000006</v>
      </c>
      <c r="J77" s="107">
        <v>68.7</v>
      </c>
      <c r="K77" s="106">
        <v>1027.222</v>
      </c>
      <c r="L77" s="154">
        <v>909.52200000000016</v>
      </c>
      <c r="M77" s="150">
        <v>237</v>
      </c>
      <c r="N77" s="146" t="s">
        <v>67</v>
      </c>
      <c r="O77" s="110">
        <v>72.900000000000006</v>
      </c>
      <c r="P77" s="110">
        <v>68.7</v>
      </c>
      <c r="Q77" s="111">
        <v>1027.222</v>
      </c>
      <c r="R77" s="507">
        <v>909.52200000000016</v>
      </c>
    </row>
    <row r="78" spans="1:18" ht="13.5" customHeight="1">
      <c r="A78" s="151">
        <v>240</v>
      </c>
      <c r="B78" s="508" t="s">
        <v>67</v>
      </c>
      <c r="C78" s="100">
        <v>358.4</v>
      </c>
      <c r="D78" s="101">
        <v>335.8</v>
      </c>
      <c r="E78" s="100">
        <v>4292.3590000000004</v>
      </c>
      <c r="F78" s="506">
        <v>3614.9589999999998</v>
      </c>
      <c r="G78" s="165">
        <v>240</v>
      </c>
      <c r="H78" s="77" t="s">
        <v>67</v>
      </c>
      <c r="I78" s="106">
        <v>242.7</v>
      </c>
      <c r="J78" s="107">
        <v>228</v>
      </c>
      <c r="K78" s="106">
        <v>3013.0929999999998</v>
      </c>
      <c r="L78" s="154">
        <v>2596.5929999999998</v>
      </c>
      <c r="M78" s="150">
        <v>240</v>
      </c>
      <c r="N78" s="146" t="s">
        <v>67</v>
      </c>
      <c r="O78" s="110">
        <v>239.2</v>
      </c>
      <c r="P78" s="110">
        <v>224.1</v>
      </c>
      <c r="Q78" s="111">
        <v>2980.2190000000001</v>
      </c>
      <c r="R78" s="507">
        <v>2544.6190000000001</v>
      </c>
    </row>
    <row r="79" spans="1:18" ht="12.75" customHeight="1">
      <c r="A79" s="151">
        <v>242</v>
      </c>
      <c r="B79" s="508" t="s">
        <v>67</v>
      </c>
      <c r="C79" s="100">
        <v>66.5</v>
      </c>
      <c r="D79" s="101">
        <v>63.6</v>
      </c>
      <c r="E79" s="100">
        <v>815.86300000000006</v>
      </c>
      <c r="F79" s="506">
        <v>766.66300000000001</v>
      </c>
      <c r="G79" s="165">
        <v>242</v>
      </c>
      <c r="H79" s="77" t="s">
        <v>67</v>
      </c>
      <c r="I79" s="106">
        <v>57.3</v>
      </c>
      <c r="J79" s="107">
        <v>55</v>
      </c>
      <c r="K79" s="106">
        <v>703.31600000000003</v>
      </c>
      <c r="L79" s="154">
        <v>663.51599999999996</v>
      </c>
      <c r="M79" s="150">
        <v>242</v>
      </c>
      <c r="N79" s="146" t="s">
        <v>67</v>
      </c>
      <c r="O79" s="110">
        <v>57.3</v>
      </c>
      <c r="P79" s="110">
        <v>55</v>
      </c>
      <c r="Q79" s="111">
        <v>703.31600000000003</v>
      </c>
      <c r="R79" s="507">
        <v>663.51599999999996</v>
      </c>
    </row>
    <row r="80" spans="1:18" ht="13.5" customHeight="1">
      <c r="A80" s="151">
        <v>244</v>
      </c>
      <c r="B80" s="508" t="s">
        <v>67</v>
      </c>
      <c r="C80" s="100">
        <v>55.2</v>
      </c>
      <c r="D80" s="101">
        <v>51.6</v>
      </c>
      <c r="E80" s="100">
        <v>611.84699999999998</v>
      </c>
      <c r="F80" s="506">
        <v>561.84699999999998</v>
      </c>
      <c r="G80" s="165">
        <v>244</v>
      </c>
      <c r="H80" s="77" t="s">
        <v>67</v>
      </c>
      <c r="I80" s="106">
        <v>46.9</v>
      </c>
      <c r="J80" s="107">
        <v>45.6</v>
      </c>
      <c r="K80" s="106">
        <v>513.20100000000002</v>
      </c>
      <c r="L80" s="154">
        <v>492.00099999999998</v>
      </c>
      <c r="M80" s="150">
        <v>244</v>
      </c>
      <c r="N80" s="146" t="s">
        <v>67</v>
      </c>
      <c r="O80" s="110">
        <v>46.9</v>
      </c>
      <c r="P80" s="110">
        <v>45.6</v>
      </c>
      <c r="Q80" s="111">
        <v>513.20100000000002</v>
      </c>
      <c r="R80" s="507">
        <v>492.00099999999998</v>
      </c>
    </row>
    <row r="81" spans="1:18" ht="12.75" customHeight="1">
      <c r="A81" s="151">
        <v>246</v>
      </c>
      <c r="B81" s="508" t="s">
        <v>59</v>
      </c>
      <c r="C81" s="100">
        <v>113.6</v>
      </c>
      <c r="D81" s="101">
        <v>109.2</v>
      </c>
      <c r="E81" s="100">
        <v>1474.279</v>
      </c>
      <c r="F81" s="506">
        <v>1362.779</v>
      </c>
      <c r="G81" s="165">
        <v>246</v>
      </c>
      <c r="H81" s="77" t="s">
        <v>59</v>
      </c>
      <c r="I81" s="106">
        <v>114.5</v>
      </c>
      <c r="J81" s="107">
        <v>109.6</v>
      </c>
      <c r="K81" s="106">
        <v>1486.579</v>
      </c>
      <c r="L81" s="154">
        <v>1362.779</v>
      </c>
      <c r="M81" s="150">
        <v>246</v>
      </c>
      <c r="N81" s="223" t="s">
        <v>59</v>
      </c>
      <c r="O81" s="110">
        <v>114.7</v>
      </c>
      <c r="P81" s="110">
        <v>109.7</v>
      </c>
      <c r="Q81" s="111">
        <v>1486.579</v>
      </c>
      <c r="R81" s="507">
        <v>1362.779</v>
      </c>
    </row>
    <row r="82" spans="1:18" ht="13.5" customHeight="1">
      <c r="A82" s="151">
        <v>251</v>
      </c>
      <c r="B82" s="508" t="s">
        <v>63</v>
      </c>
      <c r="C82" s="100">
        <v>385.9</v>
      </c>
      <c r="D82" s="101">
        <v>359.5</v>
      </c>
      <c r="E82" s="100">
        <v>3942.2159999999999</v>
      </c>
      <c r="F82" s="506">
        <v>3353.4160000000002</v>
      </c>
      <c r="G82" s="165">
        <v>251</v>
      </c>
      <c r="H82" s="77" t="s">
        <v>63</v>
      </c>
      <c r="I82" s="106">
        <v>244.3</v>
      </c>
      <c r="J82" s="107">
        <v>234.9</v>
      </c>
      <c r="K82" s="106">
        <v>2555.75</v>
      </c>
      <c r="L82" s="154">
        <v>2316.35</v>
      </c>
      <c r="M82" s="150">
        <v>251</v>
      </c>
      <c r="N82" s="223" t="s">
        <v>63</v>
      </c>
      <c r="O82" s="110">
        <v>244.4</v>
      </c>
      <c r="P82" s="110">
        <v>234.8</v>
      </c>
      <c r="Q82" s="111">
        <v>2554.15</v>
      </c>
      <c r="R82" s="507">
        <v>2316.35</v>
      </c>
    </row>
    <row r="83" spans="1:18" ht="12.75" customHeight="1">
      <c r="A83" s="151">
        <v>258</v>
      </c>
      <c r="B83" s="508" t="s">
        <v>63</v>
      </c>
      <c r="C83" s="100">
        <v>111.7</v>
      </c>
      <c r="D83" s="101">
        <v>105.9</v>
      </c>
      <c r="E83" s="100">
        <v>1205.943</v>
      </c>
      <c r="F83" s="506">
        <v>1042.5429999999999</v>
      </c>
      <c r="G83" s="165">
        <v>258</v>
      </c>
      <c r="H83" s="168" t="s">
        <v>63</v>
      </c>
      <c r="I83" s="106">
        <v>59.5</v>
      </c>
      <c r="J83" s="107">
        <v>55.9</v>
      </c>
      <c r="K83" s="106">
        <v>739.58900000000006</v>
      </c>
      <c r="L83" s="154">
        <v>636.18899999999996</v>
      </c>
      <c r="M83" s="150">
        <v>258</v>
      </c>
      <c r="N83" s="223" t="s">
        <v>63</v>
      </c>
      <c r="O83" s="110">
        <v>59.4</v>
      </c>
      <c r="P83" s="110">
        <v>55.9</v>
      </c>
      <c r="Q83" s="111">
        <v>739.98900000000003</v>
      </c>
      <c r="R83" s="507">
        <v>636.18899999999996</v>
      </c>
    </row>
    <row r="84" spans="1:18" ht="13.5" customHeight="1">
      <c r="A84" s="151">
        <v>260</v>
      </c>
      <c r="B84" s="508" t="s">
        <v>62</v>
      </c>
      <c r="C84" s="100">
        <v>316.39999999999998</v>
      </c>
      <c r="D84" s="101">
        <v>291.89999999999998</v>
      </c>
      <c r="E84" s="100">
        <v>3915.8609999999999</v>
      </c>
      <c r="F84" s="506">
        <v>3128.4609999999998</v>
      </c>
      <c r="G84" s="165">
        <v>260</v>
      </c>
      <c r="H84" s="168" t="s">
        <v>62</v>
      </c>
      <c r="I84" s="106">
        <v>190.9</v>
      </c>
      <c r="J84" s="107">
        <v>176.1</v>
      </c>
      <c r="K84" s="106">
        <v>2430.741</v>
      </c>
      <c r="L84" s="154">
        <v>1970.8409999999997</v>
      </c>
      <c r="M84" s="150">
        <v>260</v>
      </c>
      <c r="N84" s="146" t="s">
        <v>62</v>
      </c>
      <c r="O84" s="110">
        <v>190.9</v>
      </c>
      <c r="P84" s="110">
        <v>176.1</v>
      </c>
      <c r="Q84" s="111">
        <v>2430.741</v>
      </c>
      <c r="R84" s="507">
        <v>1970.8409999999997</v>
      </c>
    </row>
    <row r="85" spans="1:18" ht="12.75" customHeight="1">
      <c r="A85" s="151">
        <v>265</v>
      </c>
      <c r="B85" s="508" t="s">
        <v>62</v>
      </c>
      <c r="C85" s="100">
        <v>49.6</v>
      </c>
      <c r="D85" s="101">
        <v>46.5</v>
      </c>
      <c r="E85" s="100">
        <v>639.93600000000004</v>
      </c>
      <c r="F85" s="506">
        <v>530.73599999999999</v>
      </c>
      <c r="G85" s="165">
        <v>265</v>
      </c>
      <c r="H85" s="168" t="s">
        <v>62</v>
      </c>
      <c r="I85" s="106">
        <v>40.6</v>
      </c>
      <c r="J85" s="107">
        <v>37.5</v>
      </c>
      <c r="K85" s="106">
        <v>540.423</v>
      </c>
      <c r="L85" s="154">
        <v>431.22300000000001</v>
      </c>
      <c r="M85" s="150">
        <v>265</v>
      </c>
      <c r="N85" s="223" t="s">
        <v>62</v>
      </c>
      <c r="O85" s="110">
        <v>40.6</v>
      </c>
      <c r="P85" s="110">
        <v>37.5</v>
      </c>
      <c r="Q85" s="111">
        <v>540.423</v>
      </c>
      <c r="R85" s="507">
        <v>431.22300000000001</v>
      </c>
    </row>
    <row r="86" spans="1:18" ht="13.5" customHeight="1">
      <c r="A86" s="151">
        <v>267</v>
      </c>
      <c r="B86" s="508" t="s">
        <v>62</v>
      </c>
      <c r="C86" s="100">
        <v>58.6</v>
      </c>
      <c r="D86" s="101">
        <v>56.3</v>
      </c>
      <c r="E86" s="100">
        <v>718.40200000000016</v>
      </c>
      <c r="F86" s="506">
        <v>671.00199999999995</v>
      </c>
      <c r="G86" s="165">
        <v>267</v>
      </c>
      <c r="H86" s="77" t="s">
        <v>62</v>
      </c>
      <c r="I86" s="106">
        <v>28.5</v>
      </c>
      <c r="J86" s="107">
        <v>27.3</v>
      </c>
      <c r="K86" s="106">
        <v>347.63199999999995</v>
      </c>
      <c r="L86" s="154">
        <v>323.93200000000002</v>
      </c>
      <c r="M86" s="150">
        <v>267</v>
      </c>
      <c r="N86" s="223" t="s">
        <v>62</v>
      </c>
      <c r="O86" s="110">
        <v>28.5</v>
      </c>
      <c r="P86" s="110">
        <v>27.3</v>
      </c>
      <c r="Q86" s="111">
        <v>347.63199999999995</v>
      </c>
      <c r="R86" s="507">
        <v>323.93200000000002</v>
      </c>
    </row>
    <row r="87" spans="1:18" ht="12.75" customHeight="1">
      <c r="A87" s="151">
        <v>268</v>
      </c>
      <c r="B87" s="508" t="s">
        <v>62</v>
      </c>
      <c r="C87" s="100">
        <v>46.6</v>
      </c>
      <c r="D87" s="101">
        <v>44.4</v>
      </c>
      <c r="E87" s="100">
        <v>486.76</v>
      </c>
      <c r="F87" s="506">
        <v>457.36</v>
      </c>
      <c r="G87" s="165">
        <v>268</v>
      </c>
      <c r="H87" s="168" t="s">
        <v>62</v>
      </c>
      <c r="I87" s="106">
        <v>30.4</v>
      </c>
      <c r="J87" s="107">
        <v>29.3</v>
      </c>
      <c r="K87" s="106">
        <v>310.89600000000002</v>
      </c>
      <c r="L87" s="154">
        <v>292.29599999999999</v>
      </c>
      <c r="M87" s="150">
        <v>268</v>
      </c>
      <c r="N87" s="223" t="s">
        <v>62</v>
      </c>
      <c r="O87" s="110">
        <v>30.4</v>
      </c>
      <c r="P87" s="110">
        <v>29.3</v>
      </c>
      <c r="Q87" s="111">
        <v>310.89600000000002</v>
      </c>
      <c r="R87" s="507">
        <v>292.29599999999999</v>
      </c>
    </row>
    <row r="88" spans="1:18" ht="13.5" customHeight="1">
      <c r="A88" s="151">
        <v>287</v>
      </c>
      <c r="B88" s="508" t="s">
        <v>62</v>
      </c>
      <c r="C88" s="100">
        <v>64.5</v>
      </c>
      <c r="D88" s="101">
        <v>62.3</v>
      </c>
      <c r="E88" s="100">
        <v>736.17100000000005</v>
      </c>
      <c r="F88" s="506">
        <v>700.971</v>
      </c>
      <c r="G88" s="165">
        <v>287</v>
      </c>
      <c r="H88" s="168" t="s">
        <v>62</v>
      </c>
      <c r="I88" s="106">
        <v>16.899999999999999</v>
      </c>
      <c r="J88" s="107">
        <v>16.8</v>
      </c>
      <c r="K88" s="106">
        <v>197.273</v>
      </c>
      <c r="L88" s="154">
        <v>196.673</v>
      </c>
      <c r="M88" s="150">
        <v>287</v>
      </c>
      <c r="N88" s="223" t="s">
        <v>62</v>
      </c>
      <c r="O88" s="110">
        <v>16.899999999999999</v>
      </c>
      <c r="P88" s="110">
        <v>16.8</v>
      </c>
      <c r="Q88" s="111">
        <v>197.273</v>
      </c>
      <c r="R88" s="507">
        <v>196.673</v>
      </c>
    </row>
    <row r="89" spans="1:18" ht="12.75" customHeight="1">
      <c r="A89" s="151">
        <v>294</v>
      </c>
      <c r="B89" s="508" t="s">
        <v>64</v>
      </c>
      <c r="C89" s="100">
        <v>78.900000000000006</v>
      </c>
      <c r="D89" s="101">
        <v>74.5</v>
      </c>
      <c r="E89" s="100">
        <v>1009.96</v>
      </c>
      <c r="F89" s="506">
        <v>916.26</v>
      </c>
      <c r="G89" s="165">
        <v>294</v>
      </c>
      <c r="H89" s="168" t="s">
        <v>64</v>
      </c>
      <c r="I89" s="106">
        <v>77.5</v>
      </c>
      <c r="J89" s="107">
        <v>73.900000000000006</v>
      </c>
      <c r="K89" s="106">
        <v>975.31500000000005</v>
      </c>
      <c r="L89" s="154">
        <v>903.31500000000005</v>
      </c>
      <c r="M89" s="150">
        <v>294</v>
      </c>
      <c r="N89" s="223" t="s">
        <v>64</v>
      </c>
      <c r="O89" s="110">
        <v>78.3</v>
      </c>
      <c r="P89" s="110">
        <v>74.400000000000006</v>
      </c>
      <c r="Q89" s="111">
        <v>980.41499999999996</v>
      </c>
      <c r="R89" s="507">
        <v>903.31500000000005</v>
      </c>
    </row>
    <row r="90" spans="1:18" ht="13.5" customHeight="1">
      <c r="A90" s="151">
        <v>344</v>
      </c>
      <c r="B90" s="508" t="s">
        <v>59</v>
      </c>
      <c r="C90" s="100">
        <v>72.099999999999994</v>
      </c>
      <c r="D90" s="101">
        <v>64.3</v>
      </c>
      <c r="E90" s="100">
        <v>1118.24</v>
      </c>
      <c r="F90" s="506">
        <v>927.94</v>
      </c>
      <c r="G90" s="165">
        <v>344</v>
      </c>
      <c r="H90" s="168" t="s">
        <v>59</v>
      </c>
      <c r="I90" s="106">
        <v>45.7</v>
      </c>
      <c r="J90" s="107">
        <v>44.6</v>
      </c>
      <c r="K90" s="106">
        <v>631.39499999999998</v>
      </c>
      <c r="L90" s="154">
        <v>607.89499999999998</v>
      </c>
      <c r="M90" s="150">
        <v>344</v>
      </c>
      <c r="N90" s="223" t="s">
        <v>59</v>
      </c>
      <c r="O90" s="110">
        <v>45.7</v>
      </c>
      <c r="P90" s="110">
        <v>44.6</v>
      </c>
      <c r="Q90" s="111">
        <v>631.39499999999998</v>
      </c>
      <c r="R90" s="507">
        <v>607.89499999999998</v>
      </c>
    </row>
    <row r="91" spans="1:18" ht="12.75" customHeight="1">
      <c r="A91" s="151">
        <v>460</v>
      </c>
      <c r="B91" s="508" t="s">
        <v>57</v>
      </c>
      <c r="C91" s="100">
        <v>180.4</v>
      </c>
      <c r="D91" s="101">
        <v>169.8</v>
      </c>
      <c r="E91" s="100">
        <v>3267.9179999999997</v>
      </c>
      <c r="F91" s="506">
        <v>2941.518</v>
      </c>
      <c r="G91" s="165">
        <v>460</v>
      </c>
      <c r="H91" s="168" t="s">
        <v>57</v>
      </c>
      <c r="I91" s="106">
        <v>157.5</v>
      </c>
      <c r="J91" s="107">
        <v>151</v>
      </c>
      <c r="K91" s="106">
        <v>2826.84</v>
      </c>
      <c r="L91" s="154">
        <v>2620.94</v>
      </c>
      <c r="M91" s="150">
        <v>460</v>
      </c>
      <c r="N91" s="223" t="s">
        <v>57</v>
      </c>
      <c r="O91" s="110">
        <v>156.9</v>
      </c>
      <c r="P91" s="110">
        <v>150.6</v>
      </c>
      <c r="Q91" s="111">
        <v>2829.0920000000001</v>
      </c>
      <c r="R91" s="507">
        <v>2621.0920000000001</v>
      </c>
    </row>
    <row r="92" spans="1:18" ht="13.5" customHeight="1">
      <c r="A92" s="151">
        <v>487</v>
      </c>
      <c r="B92" s="508" t="s">
        <v>62</v>
      </c>
      <c r="C92" s="100">
        <v>84.2</v>
      </c>
      <c r="D92" s="101">
        <v>69.2</v>
      </c>
      <c r="E92" s="100">
        <v>1335.5610000000001</v>
      </c>
      <c r="F92" s="506">
        <v>1035.5609999999999</v>
      </c>
      <c r="G92" s="165">
        <v>487</v>
      </c>
      <c r="H92" s="168" t="s">
        <v>62</v>
      </c>
      <c r="I92" s="106">
        <v>47.1</v>
      </c>
      <c r="J92" s="107">
        <v>44.1</v>
      </c>
      <c r="K92" s="106">
        <v>714.9910000000001</v>
      </c>
      <c r="L92" s="154">
        <v>653.99099999999999</v>
      </c>
      <c r="M92" s="150">
        <v>487</v>
      </c>
      <c r="N92" s="223" t="s">
        <v>62</v>
      </c>
      <c r="O92" s="110">
        <v>47.1</v>
      </c>
      <c r="P92" s="110">
        <v>44.1</v>
      </c>
      <c r="Q92" s="111">
        <v>714.9910000000001</v>
      </c>
      <c r="R92" s="507">
        <v>653.99099999999999</v>
      </c>
    </row>
    <row r="93" spans="1:18" ht="12.75" customHeight="1">
      <c r="A93" s="151">
        <v>550</v>
      </c>
      <c r="B93" s="508" t="s">
        <v>59</v>
      </c>
      <c r="C93" s="100">
        <v>29.9</v>
      </c>
      <c r="D93" s="101">
        <v>26.7</v>
      </c>
      <c r="E93" s="100">
        <v>554.89</v>
      </c>
      <c r="F93" s="506">
        <v>483.09</v>
      </c>
      <c r="G93" s="165"/>
      <c r="H93" s="168"/>
      <c r="I93" s="106"/>
      <c r="J93" s="107"/>
      <c r="K93" s="106"/>
      <c r="L93" s="154"/>
      <c r="M93" s="150"/>
      <c r="N93" s="223"/>
      <c r="O93" s="110"/>
      <c r="P93" s="110"/>
      <c r="Q93" s="111"/>
      <c r="R93" s="507"/>
    </row>
    <row r="94" spans="1:18" ht="13.5" customHeight="1">
      <c r="A94" s="151">
        <v>601</v>
      </c>
      <c r="B94" s="508" t="s">
        <v>67</v>
      </c>
      <c r="C94" s="100">
        <v>39.200000000000003</v>
      </c>
      <c r="D94" s="101">
        <v>37.1</v>
      </c>
      <c r="E94" s="100">
        <v>359.084</v>
      </c>
      <c r="F94" s="506">
        <v>326.28399999999999</v>
      </c>
      <c r="G94" s="165">
        <v>601</v>
      </c>
      <c r="H94" s="168" t="s">
        <v>67</v>
      </c>
      <c r="I94" s="106">
        <v>39.200000000000003</v>
      </c>
      <c r="J94" s="107">
        <v>37.1</v>
      </c>
      <c r="K94" s="106">
        <v>359.084</v>
      </c>
      <c r="L94" s="154">
        <v>326.28399999999999</v>
      </c>
      <c r="M94" s="150">
        <v>601</v>
      </c>
      <c r="N94" s="223" t="s">
        <v>67</v>
      </c>
      <c r="O94" s="110">
        <v>39.200000000000003</v>
      </c>
      <c r="P94" s="110">
        <v>37.1</v>
      </c>
      <c r="Q94" s="111">
        <v>359.084</v>
      </c>
      <c r="R94" s="507">
        <v>326.28399999999999</v>
      </c>
    </row>
    <row r="95" spans="1:18" ht="12.75" customHeight="1">
      <c r="A95" s="151">
        <v>602</v>
      </c>
      <c r="B95" s="508" t="s">
        <v>55</v>
      </c>
      <c r="C95" s="100">
        <v>69.900000000000006</v>
      </c>
      <c r="D95" s="101">
        <v>55</v>
      </c>
      <c r="E95" s="100">
        <v>798.05799999999999</v>
      </c>
      <c r="F95" s="506">
        <v>591.45799999999997</v>
      </c>
      <c r="G95" s="165">
        <v>602</v>
      </c>
      <c r="H95" s="168" t="s">
        <v>55</v>
      </c>
      <c r="I95" s="106">
        <v>56.8</v>
      </c>
      <c r="J95" s="107">
        <v>50</v>
      </c>
      <c r="K95" s="106">
        <v>658.85400000000004</v>
      </c>
      <c r="L95" s="154">
        <v>539.45399999999995</v>
      </c>
      <c r="M95" s="150">
        <v>602</v>
      </c>
      <c r="N95" s="223" t="s">
        <v>55</v>
      </c>
      <c r="O95" s="110">
        <v>55.6</v>
      </c>
      <c r="P95" s="110">
        <v>50</v>
      </c>
      <c r="Q95" s="111">
        <v>658.85400000000004</v>
      </c>
      <c r="R95" s="507">
        <v>539.45399999999995</v>
      </c>
    </row>
    <row r="96" spans="1:18" ht="13.5" customHeight="1">
      <c r="A96" s="151">
        <v>611</v>
      </c>
      <c r="B96" s="508" t="s">
        <v>61</v>
      </c>
      <c r="C96" s="100">
        <v>51.3</v>
      </c>
      <c r="D96" s="101">
        <v>50.1</v>
      </c>
      <c r="E96" s="100">
        <v>514.47</v>
      </c>
      <c r="F96" s="506">
        <v>495.67</v>
      </c>
      <c r="G96" s="165">
        <v>611</v>
      </c>
      <c r="H96" s="168" t="s">
        <v>61</v>
      </c>
      <c r="I96" s="106">
        <v>51.3</v>
      </c>
      <c r="J96" s="107">
        <v>50.2</v>
      </c>
      <c r="K96" s="106">
        <v>514.47</v>
      </c>
      <c r="L96" s="154">
        <v>495.67</v>
      </c>
      <c r="M96" s="150">
        <v>611</v>
      </c>
      <c r="N96" s="223" t="s">
        <v>61</v>
      </c>
      <c r="O96" s="110">
        <v>51.3</v>
      </c>
      <c r="P96" s="110">
        <v>50.2</v>
      </c>
      <c r="Q96" s="111">
        <v>515.47</v>
      </c>
      <c r="R96" s="507">
        <v>495.67</v>
      </c>
    </row>
    <row r="97" spans="1:18" ht="12.75" customHeight="1">
      <c r="A97" s="151">
        <v>617</v>
      </c>
      <c r="B97" s="508" t="s">
        <v>55</v>
      </c>
      <c r="C97" s="100">
        <v>54.3</v>
      </c>
      <c r="D97" s="101">
        <v>50.8</v>
      </c>
      <c r="E97" s="100">
        <v>419.52</v>
      </c>
      <c r="F97" s="506">
        <v>370.32</v>
      </c>
      <c r="G97" s="165">
        <v>617</v>
      </c>
      <c r="H97" s="168" t="s">
        <v>55</v>
      </c>
      <c r="I97" s="106">
        <v>39.1</v>
      </c>
      <c r="J97" s="107">
        <v>37.9</v>
      </c>
      <c r="K97" s="106">
        <v>312.74</v>
      </c>
      <c r="L97" s="154">
        <v>294.74</v>
      </c>
      <c r="M97" s="150">
        <v>617</v>
      </c>
      <c r="N97" s="223" t="s">
        <v>55</v>
      </c>
      <c r="O97" s="110">
        <v>39.1</v>
      </c>
      <c r="P97" s="110">
        <v>37.9</v>
      </c>
      <c r="Q97" s="111">
        <v>310.64</v>
      </c>
      <c r="R97" s="507">
        <v>294.74</v>
      </c>
    </row>
    <row r="98" spans="1:18" ht="13.5" customHeight="1">
      <c r="A98" s="151">
        <v>660</v>
      </c>
      <c r="B98" s="508" t="s">
        <v>62</v>
      </c>
      <c r="C98" s="100">
        <v>43.3</v>
      </c>
      <c r="D98" s="101">
        <v>37.5</v>
      </c>
      <c r="E98" s="100">
        <v>489.98800000000006</v>
      </c>
      <c r="F98" s="506">
        <v>371.48800000000006</v>
      </c>
      <c r="G98" s="165">
        <v>660</v>
      </c>
      <c r="H98" s="168" t="s">
        <v>62</v>
      </c>
      <c r="I98" s="106">
        <v>42.3</v>
      </c>
      <c r="J98" s="107">
        <v>36.5</v>
      </c>
      <c r="K98" s="106">
        <v>480.60400000000004</v>
      </c>
      <c r="L98" s="154">
        <v>362.10400000000004</v>
      </c>
      <c r="M98" s="150">
        <v>660</v>
      </c>
      <c r="N98" s="223" t="s">
        <v>62</v>
      </c>
      <c r="O98" s="110">
        <v>42.3</v>
      </c>
      <c r="P98" s="110">
        <v>36.5</v>
      </c>
      <c r="Q98" s="111">
        <v>480.60400000000004</v>
      </c>
      <c r="R98" s="507">
        <v>362.10400000000004</v>
      </c>
    </row>
    <row r="99" spans="1:18" ht="12.75" customHeight="1">
      <c r="A99" s="151">
        <v>662</v>
      </c>
      <c r="B99" s="508" t="s">
        <v>63</v>
      </c>
      <c r="C99" s="100">
        <v>95.8</v>
      </c>
      <c r="D99" s="101">
        <v>85.1</v>
      </c>
      <c r="E99" s="100">
        <v>1127.172</v>
      </c>
      <c r="F99" s="506">
        <v>833.17200000000003</v>
      </c>
      <c r="G99" s="165">
        <v>662</v>
      </c>
      <c r="H99" s="168" t="s">
        <v>63</v>
      </c>
      <c r="I99" s="106">
        <v>84.8</v>
      </c>
      <c r="J99" s="107">
        <v>75.3</v>
      </c>
      <c r="K99" s="106">
        <v>1025.3800000000001</v>
      </c>
      <c r="L99" s="154">
        <v>758.88</v>
      </c>
      <c r="M99" s="150">
        <v>662</v>
      </c>
      <c r="N99" s="223" t="s">
        <v>63</v>
      </c>
      <c r="O99" s="110">
        <v>83.9</v>
      </c>
      <c r="P99" s="110">
        <v>75.3</v>
      </c>
      <c r="Q99" s="111">
        <v>1025.8800000000001</v>
      </c>
      <c r="R99" s="507">
        <v>758.88</v>
      </c>
    </row>
    <row r="100" spans="1:18" ht="13.5" customHeight="1">
      <c r="A100" s="151">
        <v>665</v>
      </c>
      <c r="B100" s="508" t="s">
        <v>62</v>
      </c>
      <c r="C100" s="100">
        <v>37</v>
      </c>
      <c r="D100" s="101">
        <v>34.9</v>
      </c>
      <c r="E100" s="100">
        <v>400.63199999999995</v>
      </c>
      <c r="F100" s="506">
        <v>350.83199999999999</v>
      </c>
      <c r="G100" s="165">
        <v>665</v>
      </c>
      <c r="H100" s="168" t="s">
        <v>62</v>
      </c>
      <c r="I100" s="106">
        <v>32.6</v>
      </c>
      <c r="J100" s="107">
        <v>30.2</v>
      </c>
      <c r="K100" s="106">
        <v>373.19</v>
      </c>
      <c r="L100" s="154">
        <v>316.58999999999997</v>
      </c>
      <c r="M100" s="150">
        <v>665</v>
      </c>
      <c r="N100" s="223" t="s">
        <v>62</v>
      </c>
      <c r="O100" s="110">
        <v>32.6</v>
      </c>
      <c r="P100" s="110">
        <v>30.3</v>
      </c>
      <c r="Q100" s="111">
        <v>373.19</v>
      </c>
      <c r="R100" s="507">
        <v>316.58999999999997</v>
      </c>
    </row>
    <row r="101" spans="1:18" ht="12.75" customHeight="1">
      <c r="A101" s="151">
        <v>686</v>
      </c>
      <c r="B101" s="508" t="s">
        <v>62</v>
      </c>
      <c r="C101" s="100">
        <v>19.100000000000001</v>
      </c>
      <c r="D101" s="101">
        <v>16.8</v>
      </c>
      <c r="E101" s="100">
        <v>218.83600000000001</v>
      </c>
      <c r="F101" s="506">
        <v>168.43600000000004</v>
      </c>
      <c r="G101" s="165">
        <v>686</v>
      </c>
      <c r="H101" s="168" t="s">
        <v>62</v>
      </c>
      <c r="I101" s="106">
        <v>17.899999999999999</v>
      </c>
      <c r="J101" s="107">
        <v>15.6</v>
      </c>
      <c r="K101" s="106">
        <v>208.928</v>
      </c>
      <c r="L101" s="154">
        <v>158.52799999999999</v>
      </c>
      <c r="M101" s="150">
        <v>686</v>
      </c>
      <c r="N101" s="223" t="s">
        <v>62</v>
      </c>
      <c r="O101" s="110">
        <v>17.899999999999999</v>
      </c>
      <c r="P101" s="110">
        <v>15.6</v>
      </c>
      <c r="Q101" s="111">
        <v>224.928</v>
      </c>
      <c r="R101" s="507">
        <v>158.52799999999999</v>
      </c>
    </row>
    <row r="102" spans="1:18" ht="12.75" customHeight="1">
      <c r="A102" s="151">
        <v>690</v>
      </c>
      <c r="B102" s="508" t="s">
        <v>64</v>
      </c>
      <c r="C102" s="100">
        <v>53.3</v>
      </c>
      <c r="D102" s="101">
        <v>51.2</v>
      </c>
      <c r="E102" s="100">
        <v>914.72400000000005</v>
      </c>
      <c r="F102" s="506">
        <v>863.82399999999996</v>
      </c>
      <c r="G102" s="165">
        <v>690</v>
      </c>
      <c r="H102" s="168" t="s">
        <v>64</v>
      </c>
      <c r="I102" s="106">
        <v>49.1</v>
      </c>
      <c r="J102" s="107">
        <v>47.1</v>
      </c>
      <c r="K102" s="106">
        <v>713.5</v>
      </c>
      <c r="L102" s="154">
        <v>663.6</v>
      </c>
      <c r="M102" s="150">
        <v>690</v>
      </c>
      <c r="N102" s="223" t="s">
        <v>64</v>
      </c>
      <c r="O102" s="110">
        <v>49.1</v>
      </c>
      <c r="P102" s="110">
        <v>47.1</v>
      </c>
      <c r="Q102" s="111">
        <v>713.5</v>
      </c>
      <c r="R102" s="507">
        <v>663.6</v>
      </c>
    </row>
    <row r="103" spans="1:18" ht="13.5" customHeight="1">
      <c r="A103" s="151">
        <v>720</v>
      </c>
      <c r="B103" s="508" t="s">
        <v>58</v>
      </c>
      <c r="C103" s="100">
        <v>616.4</v>
      </c>
      <c r="D103" s="101">
        <v>570.70000000000005</v>
      </c>
      <c r="E103" s="100">
        <v>6663.9840000000004</v>
      </c>
      <c r="F103" s="506">
        <v>5702.4840000000004</v>
      </c>
      <c r="G103" s="165">
        <v>720</v>
      </c>
      <c r="H103" s="168" t="s">
        <v>58</v>
      </c>
      <c r="I103" s="106">
        <v>401.7</v>
      </c>
      <c r="J103" s="107">
        <v>388.1</v>
      </c>
      <c r="K103" s="106">
        <v>4371.125</v>
      </c>
      <c r="L103" s="154">
        <v>4114.8249999999998</v>
      </c>
      <c r="M103" s="150">
        <v>720</v>
      </c>
      <c r="N103" s="223" t="s">
        <v>58</v>
      </c>
      <c r="O103" s="110">
        <v>401.7</v>
      </c>
      <c r="P103" s="110">
        <v>388.1</v>
      </c>
      <c r="Q103" s="111">
        <v>4372.3249999999998</v>
      </c>
      <c r="R103" s="507">
        <v>4114.8249999999998</v>
      </c>
    </row>
    <row r="104" spans="1:18" ht="12.75" customHeight="1">
      <c r="A104" s="151">
        <v>754</v>
      </c>
      <c r="B104" s="508" t="s">
        <v>66</v>
      </c>
      <c r="C104" s="100">
        <v>249.9</v>
      </c>
      <c r="D104" s="101">
        <v>231.7</v>
      </c>
      <c r="E104" s="100">
        <v>2385.14</v>
      </c>
      <c r="F104" s="506">
        <v>2084.2399999999998</v>
      </c>
      <c r="G104" s="165">
        <v>754</v>
      </c>
      <c r="H104" s="168" t="s">
        <v>66</v>
      </c>
      <c r="I104" s="106">
        <v>160.1</v>
      </c>
      <c r="J104" s="107">
        <v>149.1</v>
      </c>
      <c r="K104" s="106">
        <v>1615.8570000000002</v>
      </c>
      <c r="L104" s="154">
        <v>1430.7570000000001</v>
      </c>
      <c r="M104" s="150">
        <v>754</v>
      </c>
      <c r="N104" s="223" t="s">
        <v>66</v>
      </c>
      <c r="O104" s="110">
        <v>155</v>
      </c>
      <c r="P104" s="110">
        <v>144.9</v>
      </c>
      <c r="Q104" s="111">
        <v>1606.1569999999999</v>
      </c>
      <c r="R104" s="507">
        <v>1430.7570000000001</v>
      </c>
    </row>
    <row r="105" spans="1:18" ht="13.5" customHeight="1">
      <c r="A105" s="151">
        <v>761</v>
      </c>
      <c r="B105" s="508" t="s">
        <v>64</v>
      </c>
      <c r="C105" s="100">
        <v>281.10000000000002</v>
      </c>
      <c r="D105" s="101">
        <v>267.60000000000002</v>
      </c>
      <c r="E105" s="100">
        <v>3855.8720000000003</v>
      </c>
      <c r="F105" s="506">
        <v>3589.2719999999999</v>
      </c>
      <c r="G105" s="165">
        <v>761</v>
      </c>
      <c r="H105" s="168" t="s">
        <v>64</v>
      </c>
      <c r="I105" s="106">
        <v>145.1</v>
      </c>
      <c r="J105" s="107">
        <v>138.6</v>
      </c>
      <c r="K105" s="106">
        <v>2065.498</v>
      </c>
      <c r="L105" s="154">
        <v>1937.2979999999998</v>
      </c>
      <c r="M105" s="150">
        <v>761</v>
      </c>
      <c r="N105" s="223" t="s">
        <v>64</v>
      </c>
      <c r="O105" s="110">
        <v>145.9</v>
      </c>
      <c r="P105" s="110">
        <v>139.5</v>
      </c>
      <c r="Q105" s="111">
        <v>2065.498</v>
      </c>
      <c r="R105" s="507">
        <v>1937.2979999999998</v>
      </c>
    </row>
    <row r="106" spans="1:18" ht="12.75" customHeight="1">
      <c r="A106" s="151">
        <v>857</v>
      </c>
      <c r="B106" s="508" t="s">
        <v>66</v>
      </c>
      <c r="C106" s="100">
        <v>83.3</v>
      </c>
      <c r="D106" s="101">
        <v>72.5</v>
      </c>
      <c r="E106" s="100">
        <v>704.86</v>
      </c>
      <c r="F106" s="506">
        <v>549.57000000000005</v>
      </c>
      <c r="G106" s="165">
        <v>857</v>
      </c>
      <c r="H106" s="168" t="s">
        <v>66</v>
      </c>
      <c r="I106" s="106">
        <v>72.7</v>
      </c>
      <c r="J106" s="107">
        <v>63.9</v>
      </c>
      <c r="K106" s="106">
        <v>584.20600000000002</v>
      </c>
      <c r="L106" s="154">
        <v>455.42599999999999</v>
      </c>
      <c r="M106" s="150">
        <v>857</v>
      </c>
      <c r="N106" s="223" t="s">
        <v>66</v>
      </c>
      <c r="O106" s="110">
        <v>72.7</v>
      </c>
      <c r="P106" s="110">
        <v>63.9</v>
      </c>
      <c r="Q106" s="111">
        <v>584.21600000000001</v>
      </c>
      <c r="R106" s="507">
        <v>455.42599999999999</v>
      </c>
    </row>
    <row r="107" spans="1:18" ht="12.75" customHeight="1">
      <c r="A107" s="224">
        <v>901</v>
      </c>
      <c r="B107" s="508" t="s">
        <v>67</v>
      </c>
      <c r="C107" s="100">
        <v>304</v>
      </c>
      <c r="D107" s="101">
        <v>297.2</v>
      </c>
      <c r="E107" s="100">
        <v>4560.1400000000003</v>
      </c>
      <c r="F107" s="509">
        <v>4492.1400000000003</v>
      </c>
      <c r="G107" s="165">
        <v>901</v>
      </c>
      <c r="H107" s="168" t="s">
        <v>67</v>
      </c>
      <c r="I107" s="106">
        <v>236.5</v>
      </c>
      <c r="J107" s="107">
        <v>232.9</v>
      </c>
      <c r="K107" s="106">
        <v>3569.4029999999998</v>
      </c>
      <c r="L107" s="154">
        <v>3533.4029999999998</v>
      </c>
      <c r="M107" s="150">
        <v>901</v>
      </c>
      <c r="N107" s="223" t="s">
        <v>67</v>
      </c>
      <c r="O107" s="110">
        <v>236.5</v>
      </c>
      <c r="P107" s="110">
        <v>232.9</v>
      </c>
      <c r="Q107" s="111">
        <v>3569.4029999999998</v>
      </c>
      <c r="R107" s="507">
        <v>3533.4029999999998</v>
      </c>
    </row>
    <row r="108" spans="1:18" ht="13.5" customHeight="1" thickBot="1">
      <c r="A108" s="211">
        <v>910</v>
      </c>
      <c r="B108" s="510" t="s">
        <v>72</v>
      </c>
      <c r="C108" s="103">
        <v>415.9</v>
      </c>
      <c r="D108" s="104">
        <v>390</v>
      </c>
      <c r="E108" s="103">
        <v>9234.2739999999994</v>
      </c>
      <c r="F108" s="511">
        <v>8555.5740000000005</v>
      </c>
      <c r="G108" s="199">
        <v>910</v>
      </c>
      <c r="H108" s="208" t="s">
        <v>72</v>
      </c>
      <c r="I108" s="108">
        <v>208.7</v>
      </c>
      <c r="J108" s="109">
        <v>201.7</v>
      </c>
      <c r="K108" s="108">
        <v>4632.42</v>
      </c>
      <c r="L108" s="155">
        <v>4467.0200000000004</v>
      </c>
      <c r="M108" s="228">
        <v>910</v>
      </c>
      <c r="N108" s="226" t="s">
        <v>72</v>
      </c>
      <c r="O108" s="113">
        <v>208.7</v>
      </c>
      <c r="P108" s="113">
        <v>201.7</v>
      </c>
      <c r="Q108" s="114">
        <v>4632.42</v>
      </c>
      <c r="R108" s="512">
        <v>4467.0200000000004</v>
      </c>
    </row>
    <row r="109" spans="1:18" ht="13.5" customHeight="1" thickBot="1">
      <c r="A109" s="225"/>
      <c r="B109" s="153"/>
      <c r="C109" s="233"/>
      <c r="D109" s="233"/>
      <c r="E109" s="233"/>
      <c r="F109" s="233"/>
      <c r="G109"/>
      <c r="H109"/>
      <c r="I109"/>
      <c r="J109"/>
      <c r="K109"/>
      <c r="L109"/>
      <c r="M109"/>
      <c r="N109"/>
      <c r="O109"/>
      <c r="P109"/>
      <c r="Q109"/>
      <c r="R109"/>
    </row>
    <row r="110" spans="1:18" ht="13.5" customHeight="1" thickBot="1">
      <c r="A110" s="225"/>
      <c r="B110" s="153"/>
      <c r="C110" s="233"/>
      <c r="D110" s="233"/>
      <c r="E110" s="233"/>
      <c r="F110" s="233"/>
      <c r="G110" s="231"/>
      <c r="H110" s="365" t="s">
        <v>73</v>
      </c>
      <c r="I110" s="366"/>
      <c r="J110" s="366"/>
      <c r="K110" s="366"/>
      <c r="L110" s="367"/>
      <c r="M110" s="153"/>
      <c r="N110"/>
      <c r="O110"/>
      <c r="P110"/>
      <c r="Q110"/>
      <c r="R110"/>
    </row>
    <row r="111" spans="1:18" ht="16.5" customHeight="1" thickBot="1">
      <c r="A111" s="513"/>
      <c r="B111" s="229"/>
      <c r="C111" s="230"/>
      <c r="D111" s="230"/>
      <c r="E111" s="230"/>
      <c r="F111" s="230"/>
      <c r="G111" s="231"/>
      <c r="H111" s="131"/>
      <c r="I111" s="514"/>
      <c r="J111" s="515"/>
      <c r="K111" s="516"/>
      <c r="L111" s="517"/>
      <c r="M111" s="153"/>
      <c r="N111"/>
      <c r="O111"/>
      <c r="P111"/>
      <c r="Q111"/>
      <c r="R111"/>
    </row>
    <row r="112" spans="1:18" ht="13.5" customHeight="1">
      <c r="A112" s="152">
        <v>96</v>
      </c>
      <c r="B112" s="518" t="s">
        <v>74</v>
      </c>
      <c r="C112" s="496">
        <v>52.1</v>
      </c>
      <c r="D112" s="497">
        <v>47.6</v>
      </c>
      <c r="E112" s="496">
        <v>699.2639999999999</v>
      </c>
      <c r="F112" s="519">
        <v>573.26400000000001</v>
      </c>
      <c r="G112" s="147">
        <v>96</v>
      </c>
      <c r="H112" s="167" t="s">
        <v>74</v>
      </c>
      <c r="I112" s="499">
        <v>34.6</v>
      </c>
      <c r="J112" s="500">
        <v>31.6</v>
      </c>
      <c r="K112" s="499">
        <v>510.70400000000001</v>
      </c>
      <c r="L112" s="501">
        <v>426.70400000000001</v>
      </c>
      <c r="M112" s="200">
        <v>96</v>
      </c>
      <c r="N112" s="169" t="s">
        <v>74</v>
      </c>
      <c r="O112" s="502">
        <v>34.6</v>
      </c>
      <c r="P112" s="502">
        <v>31.6</v>
      </c>
      <c r="Q112" s="503">
        <v>510.70400000000001</v>
      </c>
      <c r="R112" s="504">
        <v>426.70400000000001</v>
      </c>
    </row>
    <row r="113" spans="1:19" ht="12.75" customHeight="1">
      <c r="A113" s="179">
        <v>125</v>
      </c>
      <c r="B113" s="520" t="s">
        <v>75</v>
      </c>
      <c r="C113" s="100">
        <v>190.1</v>
      </c>
      <c r="D113" s="101">
        <v>178.1</v>
      </c>
      <c r="E113" s="100">
        <v>2221.5650000000001</v>
      </c>
      <c r="F113" s="509">
        <v>1882.665</v>
      </c>
      <c r="G113" s="148">
        <v>125</v>
      </c>
      <c r="H113" s="168" t="s">
        <v>75</v>
      </c>
      <c r="I113" s="106">
        <v>114.2</v>
      </c>
      <c r="J113" s="107">
        <v>106.9</v>
      </c>
      <c r="K113" s="106">
        <v>1419.473</v>
      </c>
      <c r="L113" s="154">
        <v>1213.2729999999999</v>
      </c>
      <c r="M113" s="201">
        <v>125</v>
      </c>
      <c r="N113" s="170" t="s">
        <v>75</v>
      </c>
      <c r="O113" s="110">
        <v>114.2</v>
      </c>
      <c r="P113" s="110">
        <v>106.9</v>
      </c>
      <c r="Q113" s="111">
        <v>1419.473</v>
      </c>
      <c r="R113" s="507">
        <v>1213.2729999999999</v>
      </c>
      <c r="S113" s="116"/>
    </row>
    <row r="114" spans="1:19" ht="13.5" customHeight="1">
      <c r="A114" s="179">
        <v>128</v>
      </c>
      <c r="B114" s="520" t="s">
        <v>75</v>
      </c>
      <c r="C114" s="100">
        <v>46.4</v>
      </c>
      <c r="D114" s="101">
        <v>43.6</v>
      </c>
      <c r="E114" s="100">
        <v>513.42700000000002</v>
      </c>
      <c r="F114" s="509">
        <v>452.327</v>
      </c>
      <c r="G114" s="148">
        <v>128</v>
      </c>
      <c r="H114" s="168" t="s">
        <v>75</v>
      </c>
      <c r="I114" s="106">
        <v>46.4</v>
      </c>
      <c r="J114" s="107">
        <v>43.7</v>
      </c>
      <c r="K114" s="106">
        <v>513.42700000000002</v>
      </c>
      <c r="L114" s="154">
        <v>452.327</v>
      </c>
      <c r="M114" s="201">
        <v>128</v>
      </c>
      <c r="N114" s="170" t="s">
        <v>75</v>
      </c>
      <c r="O114" s="110">
        <v>46.4</v>
      </c>
      <c r="P114" s="110">
        <v>43.7</v>
      </c>
      <c r="Q114" s="111">
        <v>513.42700000000002</v>
      </c>
      <c r="R114" s="507">
        <v>452.327</v>
      </c>
      <c r="S114" s="116"/>
    </row>
    <row r="115" spans="1:19" ht="13.5" customHeight="1">
      <c r="A115" s="179">
        <v>167</v>
      </c>
      <c r="B115" s="520" t="s">
        <v>74</v>
      </c>
      <c r="C115" s="100">
        <v>80.099999999999994</v>
      </c>
      <c r="D115" s="101">
        <v>69.3</v>
      </c>
      <c r="E115" s="100">
        <v>1285.702</v>
      </c>
      <c r="F115" s="509">
        <v>969.90200000000016</v>
      </c>
      <c r="G115" s="148">
        <v>167</v>
      </c>
      <c r="H115" s="168" t="s">
        <v>74</v>
      </c>
      <c r="I115" s="106">
        <v>79.900000000000006</v>
      </c>
      <c r="J115" s="107">
        <v>69.2</v>
      </c>
      <c r="K115" s="106">
        <v>1265.7139999999999</v>
      </c>
      <c r="L115" s="154">
        <v>949.91399999999999</v>
      </c>
      <c r="M115" s="201">
        <v>167</v>
      </c>
      <c r="N115" s="170" t="s">
        <v>74</v>
      </c>
      <c r="O115" s="110">
        <v>79.900000000000006</v>
      </c>
      <c r="P115" s="110">
        <v>69.2</v>
      </c>
      <c r="Q115" s="111">
        <v>1265.7139999999999</v>
      </c>
      <c r="R115" s="507">
        <v>949.91399999999999</v>
      </c>
      <c r="S115" s="116"/>
    </row>
    <row r="116" spans="1:19" ht="13.5" customHeight="1">
      <c r="A116" s="179">
        <v>177</v>
      </c>
      <c r="B116" s="520" t="s">
        <v>74</v>
      </c>
      <c r="C116" s="100">
        <v>24.6</v>
      </c>
      <c r="D116" s="101">
        <v>16.100000000000001</v>
      </c>
      <c r="E116" s="100">
        <v>476.4</v>
      </c>
      <c r="F116" s="509">
        <v>237.6</v>
      </c>
      <c r="G116" s="148"/>
      <c r="H116" s="168"/>
      <c r="I116" s="106"/>
      <c r="J116" s="107"/>
      <c r="K116" s="106"/>
      <c r="L116" s="154"/>
      <c r="M116" s="201"/>
      <c r="N116" s="170"/>
      <c r="O116" s="110"/>
      <c r="P116" s="110"/>
      <c r="Q116" s="111"/>
      <c r="R116" s="507"/>
      <c r="S116" s="116"/>
    </row>
    <row r="117" spans="1:19" ht="12.75" customHeight="1">
      <c r="A117" s="179">
        <v>205</v>
      </c>
      <c r="B117" s="520" t="s">
        <v>75</v>
      </c>
      <c r="C117" s="100">
        <v>162.80000000000001</v>
      </c>
      <c r="D117" s="101">
        <v>154.5</v>
      </c>
      <c r="E117" s="100">
        <v>2056.1559999999999</v>
      </c>
      <c r="F117" s="509">
        <v>1884.4559999999997</v>
      </c>
      <c r="G117" s="148">
        <v>205</v>
      </c>
      <c r="H117" s="168" t="s">
        <v>75</v>
      </c>
      <c r="I117" s="106">
        <v>91</v>
      </c>
      <c r="J117" s="107">
        <v>86.9</v>
      </c>
      <c r="K117" s="106">
        <v>1225.296</v>
      </c>
      <c r="L117" s="154">
        <v>1139.6959999999999</v>
      </c>
      <c r="M117" s="201">
        <v>205</v>
      </c>
      <c r="N117" s="170" t="s">
        <v>75</v>
      </c>
      <c r="O117" s="110">
        <v>91</v>
      </c>
      <c r="P117" s="110">
        <v>86.9</v>
      </c>
      <c r="Q117" s="111">
        <v>1225.296</v>
      </c>
      <c r="R117" s="507">
        <v>1139.6959999999999</v>
      </c>
      <c r="S117" s="116"/>
    </row>
    <row r="118" spans="1:19" ht="13.5" customHeight="1">
      <c r="A118" s="179">
        <v>218</v>
      </c>
      <c r="B118" s="520" t="s">
        <v>74</v>
      </c>
      <c r="C118" s="100">
        <v>37.6</v>
      </c>
      <c r="D118" s="101">
        <v>34.299999999999997</v>
      </c>
      <c r="E118" s="100">
        <v>392.65300000000002</v>
      </c>
      <c r="F118" s="509">
        <v>301.85300000000001</v>
      </c>
      <c r="G118" s="148">
        <v>218</v>
      </c>
      <c r="H118" s="168" t="s">
        <v>74</v>
      </c>
      <c r="I118" s="106">
        <v>35.700000000000003</v>
      </c>
      <c r="J118" s="107">
        <v>32.4</v>
      </c>
      <c r="K118" s="106">
        <v>376.76599999999996</v>
      </c>
      <c r="L118" s="154">
        <v>285.96600000000001</v>
      </c>
      <c r="M118" s="201">
        <v>218</v>
      </c>
      <c r="N118" s="170" t="s">
        <v>74</v>
      </c>
      <c r="O118" s="110">
        <v>35.700000000000003</v>
      </c>
      <c r="P118" s="110">
        <v>32.4</v>
      </c>
      <c r="Q118" s="111">
        <v>393.65600000000001</v>
      </c>
      <c r="R118" s="507">
        <v>302.85599999999999</v>
      </c>
      <c r="S118" s="116"/>
    </row>
    <row r="119" spans="1:19" ht="12.75" customHeight="1">
      <c r="A119" s="179">
        <v>232</v>
      </c>
      <c r="B119" s="520" t="s">
        <v>75</v>
      </c>
      <c r="C119" s="100">
        <v>218.9</v>
      </c>
      <c r="D119" s="101">
        <v>197.4</v>
      </c>
      <c r="E119" s="100">
        <v>2936.0010000000002</v>
      </c>
      <c r="F119" s="509">
        <v>2416.701</v>
      </c>
      <c r="G119" s="148">
        <v>232</v>
      </c>
      <c r="H119" s="168" t="s">
        <v>75</v>
      </c>
      <c r="I119" s="106">
        <v>143</v>
      </c>
      <c r="J119" s="107">
        <v>134.80000000000001</v>
      </c>
      <c r="K119" s="106">
        <v>1821.854</v>
      </c>
      <c r="L119" s="154">
        <v>1635.654</v>
      </c>
      <c r="M119" s="201">
        <v>232</v>
      </c>
      <c r="N119" s="170" t="s">
        <v>75</v>
      </c>
      <c r="O119" s="110">
        <v>143</v>
      </c>
      <c r="P119" s="110">
        <v>134.80000000000001</v>
      </c>
      <c r="Q119" s="111">
        <v>1821.854</v>
      </c>
      <c r="R119" s="507">
        <v>1635.654</v>
      </c>
      <c r="S119" s="116"/>
    </row>
    <row r="120" spans="1:19">
      <c r="A120" s="179">
        <v>256</v>
      </c>
      <c r="B120" s="520" t="s">
        <v>76</v>
      </c>
      <c r="C120" s="100">
        <v>51.5</v>
      </c>
      <c r="D120" s="101">
        <v>48.7</v>
      </c>
      <c r="E120" s="100">
        <v>633.80399999999997</v>
      </c>
      <c r="F120" s="509">
        <v>533.55399999999997</v>
      </c>
      <c r="G120" s="148">
        <v>256</v>
      </c>
      <c r="H120" s="168" t="s">
        <v>76</v>
      </c>
      <c r="I120" s="106">
        <v>50</v>
      </c>
      <c r="J120" s="107">
        <v>46.9</v>
      </c>
      <c r="K120" s="106">
        <v>618.24</v>
      </c>
      <c r="L120" s="154">
        <v>505.74</v>
      </c>
      <c r="M120" s="201">
        <v>256</v>
      </c>
      <c r="N120" s="170" t="s">
        <v>76</v>
      </c>
      <c r="O120" s="110">
        <v>50</v>
      </c>
      <c r="P120" s="110">
        <v>46.9</v>
      </c>
      <c r="Q120" s="111">
        <v>618.24</v>
      </c>
      <c r="R120" s="507">
        <v>505.74</v>
      </c>
      <c r="S120" s="116"/>
    </row>
    <row r="121" spans="1:19">
      <c r="A121" s="179">
        <v>266</v>
      </c>
      <c r="B121" s="520" t="s">
        <v>76</v>
      </c>
      <c r="C121" s="100">
        <v>205.2</v>
      </c>
      <c r="D121" s="101">
        <v>191.9</v>
      </c>
      <c r="E121" s="100">
        <v>2790.1940000000004</v>
      </c>
      <c r="F121" s="509">
        <v>2319.444</v>
      </c>
      <c r="G121" s="148">
        <v>266</v>
      </c>
      <c r="H121" s="168" t="s">
        <v>76</v>
      </c>
      <c r="I121" s="106">
        <v>134</v>
      </c>
      <c r="J121" s="107">
        <v>126.5</v>
      </c>
      <c r="K121" s="106">
        <v>1887.463</v>
      </c>
      <c r="L121" s="154">
        <v>1593.963</v>
      </c>
      <c r="M121" s="201">
        <v>266</v>
      </c>
      <c r="N121" s="170" t="s">
        <v>76</v>
      </c>
      <c r="O121" s="110">
        <v>134</v>
      </c>
      <c r="P121" s="110">
        <v>126.5</v>
      </c>
      <c r="Q121" s="111">
        <v>1887.463</v>
      </c>
      <c r="R121" s="507">
        <v>1593.963</v>
      </c>
      <c r="S121" s="116"/>
    </row>
    <row r="122" spans="1:19">
      <c r="A122" s="179">
        <v>501</v>
      </c>
      <c r="B122" s="520" t="s">
        <v>74</v>
      </c>
      <c r="C122" s="100">
        <v>105.3</v>
      </c>
      <c r="D122" s="101">
        <v>83.7</v>
      </c>
      <c r="E122" s="100">
        <v>1979.08</v>
      </c>
      <c r="F122" s="509">
        <v>1399.88</v>
      </c>
      <c r="G122" s="148">
        <v>501</v>
      </c>
      <c r="H122" s="168" t="s">
        <v>74</v>
      </c>
      <c r="I122" s="106">
        <v>69.7</v>
      </c>
      <c r="J122" s="107">
        <v>60.3</v>
      </c>
      <c r="K122" s="106">
        <v>1085.3340000000001</v>
      </c>
      <c r="L122" s="154">
        <v>822.1339999999999</v>
      </c>
      <c r="M122" s="201">
        <v>501</v>
      </c>
      <c r="N122" s="170" t="s">
        <v>74</v>
      </c>
      <c r="O122" s="110">
        <v>69.599999999999994</v>
      </c>
      <c r="P122" s="110">
        <v>60.3</v>
      </c>
      <c r="Q122" s="111">
        <v>1085.3340000000001</v>
      </c>
      <c r="R122" s="507">
        <v>822.1339999999999</v>
      </c>
      <c r="S122" s="116"/>
    </row>
    <row r="123" spans="1:19">
      <c r="A123" s="179">
        <v>577</v>
      </c>
      <c r="B123" s="520" t="s">
        <v>76</v>
      </c>
      <c r="C123" s="100">
        <v>85.4</v>
      </c>
      <c r="D123" s="101">
        <v>79.3</v>
      </c>
      <c r="E123" s="100">
        <v>1761.184</v>
      </c>
      <c r="F123" s="509">
        <v>1619.184</v>
      </c>
      <c r="G123" s="148"/>
      <c r="H123" s="168"/>
      <c r="I123" s="106"/>
      <c r="J123" s="107"/>
      <c r="K123" s="106"/>
      <c r="L123" s="154"/>
      <c r="M123" s="201"/>
      <c r="N123" s="170"/>
      <c r="O123" s="110"/>
      <c r="P123" s="110"/>
      <c r="Q123" s="111"/>
      <c r="R123" s="507"/>
      <c r="S123" s="116"/>
    </row>
    <row r="124" spans="1:19">
      <c r="A124" s="179">
        <v>603</v>
      </c>
      <c r="B124" s="520" t="s">
        <v>74</v>
      </c>
      <c r="C124" s="100">
        <v>265.5</v>
      </c>
      <c r="D124" s="101">
        <v>235</v>
      </c>
      <c r="E124" s="100">
        <v>2543.3130000000001</v>
      </c>
      <c r="F124" s="509">
        <v>1897.713</v>
      </c>
      <c r="G124" s="148">
        <v>603</v>
      </c>
      <c r="H124" s="168" t="s">
        <v>74</v>
      </c>
      <c r="I124" s="106">
        <v>227.8</v>
      </c>
      <c r="J124" s="107">
        <v>203.1</v>
      </c>
      <c r="K124" s="106">
        <v>2416.913</v>
      </c>
      <c r="L124" s="154">
        <v>1897.713</v>
      </c>
      <c r="M124" s="201">
        <v>603</v>
      </c>
      <c r="N124" s="170" t="s">
        <v>74</v>
      </c>
      <c r="O124" s="110">
        <v>179.3</v>
      </c>
      <c r="P124" s="110">
        <v>160.30000000000001</v>
      </c>
      <c r="Q124" s="111">
        <v>1926.2750000000001</v>
      </c>
      <c r="R124" s="507">
        <v>1525.875</v>
      </c>
      <c r="S124" s="116"/>
    </row>
    <row r="125" spans="1:19" ht="12.6" thickBot="1">
      <c r="A125" s="181">
        <v>605</v>
      </c>
      <c r="B125" s="521" t="s">
        <v>76</v>
      </c>
      <c r="C125" s="103">
        <v>69.900000000000006</v>
      </c>
      <c r="D125" s="104">
        <v>64.599999999999994</v>
      </c>
      <c r="E125" s="103">
        <v>769.16199999999992</v>
      </c>
      <c r="F125" s="511">
        <v>561.16200000000003</v>
      </c>
      <c r="G125" s="207">
        <v>605</v>
      </c>
      <c r="H125" s="208" t="s">
        <v>76</v>
      </c>
      <c r="I125" s="108">
        <v>53.6</v>
      </c>
      <c r="J125" s="109">
        <v>49.6</v>
      </c>
      <c r="K125" s="108">
        <v>551.23299999999995</v>
      </c>
      <c r="L125" s="155">
        <v>413.233</v>
      </c>
      <c r="M125" s="209">
        <v>605</v>
      </c>
      <c r="N125" s="213" t="s">
        <v>76</v>
      </c>
      <c r="O125" s="113">
        <v>53.6</v>
      </c>
      <c r="P125" s="113">
        <v>49.6</v>
      </c>
      <c r="Q125" s="114">
        <v>551.23299999999995</v>
      </c>
      <c r="R125" s="512">
        <v>413.233</v>
      </c>
      <c r="S125" s="116"/>
    </row>
    <row r="126" spans="1:19">
      <c r="A126" s="130"/>
      <c r="B126" s="153"/>
      <c r="C126" s="233"/>
      <c r="D126" s="233"/>
      <c r="E126" s="233"/>
      <c r="F126" s="233"/>
      <c r="G126" s="153"/>
      <c r="H126" s="132"/>
      <c r="I126" s="233"/>
      <c r="J126" s="233"/>
      <c r="K126" s="233"/>
      <c r="L126" s="233"/>
      <c r="M126" s="153"/>
      <c r="N126" s="274"/>
      <c r="O126" s="522"/>
      <c r="P126" s="522"/>
      <c r="Q126" s="522"/>
      <c r="R126" s="522"/>
      <c r="S126" s="116"/>
    </row>
    <row r="127" spans="1:19" ht="12.6" thickBot="1">
      <c r="A127" s="153"/>
      <c r="B127" s="523"/>
      <c r="C127" s="230"/>
      <c r="D127" s="230"/>
      <c r="E127" s="230"/>
      <c r="F127" s="230"/>
      <c r="G127" s="231"/>
      <c r="H127" s="131"/>
      <c r="I127" s="277"/>
      <c r="J127" s="277"/>
      <c r="K127" s="277"/>
      <c r="L127" s="277"/>
      <c r="M127" s="153"/>
      <c r="N127" s="116"/>
      <c r="O127" s="275"/>
      <c r="P127" s="233"/>
      <c r="Q127" s="233"/>
      <c r="R127" s="233"/>
      <c r="S127" s="116"/>
    </row>
    <row r="128" spans="1:19" ht="15.4" thickBot="1">
      <c r="A128" s="153"/>
      <c r="B128" s="229"/>
      <c r="C128" s="230"/>
      <c r="D128" s="230"/>
      <c r="E128" s="230"/>
      <c r="F128" s="230"/>
      <c r="G128" s="231"/>
      <c r="H128" s="368" t="s">
        <v>39</v>
      </c>
      <c r="I128" s="369"/>
      <c r="J128" s="369"/>
      <c r="K128" s="369"/>
      <c r="L128" s="370"/>
      <c r="M128" s="140"/>
      <c r="N128" s="275"/>
      <c r="O128" s="233"/>
      <c r="P128" s="233"/>
      <c r="Q128" s="233"/>
      <c r="R128" s="233"/>
      <c r="S128" s="116"/>
    </row>
    <row r="129" spans="1:18" ht="12.6" thickBot="1">
      <c r="A129" s="153"/>
      <c r="B129" s="229"/>
      <c r="C129" s="230"/>
      <c r="D129" s="230"/>
      <c r="E129" s="230"/>
      <c r="F129" s="230"/>
      <c r="G129" s="231"/>
      <c r="H129" s="232"/>
      <c r="I129" s="233"/>
      <c r="J129" s="233"/>
      <c r="K129" s="233"/>
      <c r="L129" s="233"/>
      <c r="M129" s="153"/>
      <c r="N129" s="276"/>
      <c r="O129" s="277"/>
      <c r="P129" s="277"/>
      <c r="Q129" s="277"/>
      <c r="R129" s="277"/>
    </row>
    <row r="130" spans="1:18" ht="17.649999999999999">
      <c r="A130" s="234"/>
      <c r="B130" s="329" t="s">
        <v>77</v>
      </c>
      <c r="C130" s="330"/>
      <c r="D130" s="330"/>
      <c r="E130" s="330"/>
      <c r="F130" s="331"/>
      <c r="G130" s="235"/>
      <c r="H130" s="320" t="s">
        <v>48</v>
      </c>
      <c r="I130" s="321"/>
      <c r="J130" s="321"/>
      <c r="K130" s="321"/>
      <c r="L130" s="322"/>
      <c r="M130" s="235"/>
      <c r="N130" s="310" t="s">
        <v>49</v>
      </c>
      <c r="O130" s="489"/>
      <c r="P130" s="489"/>
      <c r="Q130" s="489"/>
      <c r="R130" s="490"/>
    </row>
    <row r="131" spans="1:18" ht="17.649999999999999">
      <c r="A131" s="236"/>
      <c r="B131" s="332"/>
      <c r="C131" s="333"/>
      <c r="D131" s="333"/>
      <c r="E131" s="333"/>
      <c r="F131" s="334"/>
      <c r="G131" s="524"/>
      <c r="H131" s="323"/>
      <c r="I131" s="324"/>
      <c r="J131" s="324"/>
      <c r="K131" s="324"/>
      <c r="L131" s="325"/>
      <c r="M131" s="235"/>
      <c r="N131" s="525"/>
      <c r="O131" s="492"/>
      <c r="P131" s="492"/>
      <c r="Q131" s="492"/>
      <c r="R131" s="493"/>
    </row>
    <row r="132" spans="1:18" ht="12.6" thickBot="1">
      <c r="A132" s="311" t="s">
        <v>50</v>
      </c>
      <c r="B132" s="375" t="s">
        <v>51</v>
      </c>
      <c r="C132" s="313" t="s">
        <v>24</v>
      </c>
      <c r="D132" s="319"/>
      <c r="E132" s="313" t="s">
        <v>25</v>
      </c>
      <c r="F132" s="314"/>
      <c r="G132" s="237"/>
      <c r="H132" s="317" t="s">
        <v>51</v>
      </c>
      <c r="I132" s="307" t="s">
        <v>24</v>
      </c>
      <c r="J132" s="308"/>
      <c r="K132" s="307" t="s">
        <v>25</v>
      </c>
      <c r="L132" s="309"/>
      <c r="M132" s="238"/>
      <c r="N132" s="315" t="s">
        <v>51</v>
      </c>
      <c r="O132" s="305" t="s">
        <v>24</v>
      </c>
      <c r="P132" s="306"/>
      <c r="Q132" s="326" t="s">
        <v>25</v>
      </c>
      <c r="R132" s="327"/>
    </row>
    <row r="133" spans="1:18" ht="12.95" thickTop="1" thickBot="1">
      <c r="A133" s="312" t="s">
        <v>50</v>
      </c>
      <c r="B133" s="376" t="s">
        <v>51</v>
      </c>
      <c r="C133" s="239" t="s">
        <v>33</v>
      </c>
      <c r="D133" s="240" t="s">
        <v>34</v>
      </c>
      <c r="E133" s="239" t="s">
        <v>33</v>
      </c>
      <c r="F133" s="241" t="s">
        <v>34</v>
      </c>
      <c r="G133" s="242"/>
      <c r="H133" s="318" t="s">
        <v>51</v>
      </c>
      <c r="I133" s="243" t="s">
        <v>33</v>
      </c>
      <c r="J133" s="244" t="s">
        <v>34</v>
      </c>
      <c r="K133" s="243" t="s">
        <v>33</v>
      </c>
      <c r="L133" s="245" t="s">
        <v>34</v>
      </c>
      <c r="M133" s="116"/>
      <c r="N133" s="316"/>
      <c r="O133" s="88" t="s">
        <v>33</v>
      </c>
      <c r="P133" s="89" t="s">
        <v>34</v>
      </c>
      <c r="Q133" s="88" t="s">
        <v>33</v>
      </c>
      <c r="R133" s="156" t="s">
        <v>34</v>
      </c>
    </row>
    <row r="134" spans="1:18">
      <c r="A134" s="246">
        <v>801</v>
      </c>
      <c r="B134" s="247">
        <v>11</v>
      </c>
      <c r="C134" s="100">
        <v>612.4</v>
      </c>
      <c r="D134" s="101">
        <v>583.6</v>
      </c>
      <c r="E134" s="100">
        <v>13423.7</v>
      </c>
      <c r="F134" s="102">
        <v>12968.8</v>
      </c>
      <c r="G134" s="248"/>
      <c r="H134" s="249">
        <v>11</v>
      </c>
      <c r="I134" s="106">
        <v>362.6</v>
      </c>
      <c r="J134" s="107">
        <v>347.6</v>
      </c>
      <c r="K134" s="106">
        <v>7913.3</v>
      </c>
      <c r="L134" s="154">
        <v>7679.5</v>
      </c>
      <c r="M134" s="116"/>
      <c r="N134" s="250">
        <v>11</v>
      </c>
      <c r="O134" s="110">
        <v>362.6</v>
      </c>
      <c r="P134" s="111">
        <v>347.6</v>
      </c>
      <c r="Q134" s="110">
        <v>7913.3</v>
      </c>
      <c r="R134" s="112">
        <v>7679.5</v>
      </c>
    </row>
    <row r="135" spans="1:18">
      <c r="A135" s="246">
        <v>801</v>
      </c>
      <c r="B135" s="247">
        <v>24</v>
      </c>
      <c r="C135" s="100">
        <v>706</v>
      </c>
      <c r="D135" s="101">
        <v>673.7</v>
      </c>
      <c r="E135" s="100">
        <v>15501.2</v>
      </c>
      <c r="F135" s="102">
        <v>14958.3</v>
      </c>
      <c r="G135" s="248"/>
      <c r="H135" s="249">
        <v>24</v>
      </c>
      <c r="I135" s="106">
        <v>433.9</v>
      </c>
      <c r="J135" s="107">
        <v>416.3</v>
      </c>
      <c r="K135" s="106">
        <v>9516.4</v>
      </c>
      <c r="L135" s="154">
        <v>9225</v>
      </c>
      <c r="M135" s="116"/>
      <c r="N135" s="250">
        <v>24</v>
      </c>
      <c r="O135" s="110">
        <v>433.9</v>
      </c>
      <c r="P135" s="111">
        <v>416.3</v>
      </c>
      <c r="Q135" s="110">
        <v>9516.4</v>
      </c>
      <c r="R135" s="112">
        <v>9225</v>
      </c>
    </row>
    <row r="136" spans="1:18">
      <c r="A136" s="246">
        <v>802</v>
      </c>
      <c r="B136" s="247">
        <v>20</v>
      </c>
      <c r="C136" s="100">
        <v>925.7</v>
      </c>
      <c r="D136" s="101">
        <v>866.6</v>
      </c>
      <c r="E136" s="100">
        <v>16792.3</v>
      </c>
      <c r="F136" s="102">
        <v>16312.4</v>
      </c>
      <c r="G136" s="248"/>
      <c r="H136" s="251">
        <v>20</v>
      </c>
      <c r="I136" s="106">
        <v>897.2</v>
      </c>
      <c r="J136" s="107">
        <v>838.1</v>
      </c>
      <c r="K136" s="106">
        <v>16140.9</v>
      </c>
      <c r="L136" s="154">
        <v>15661</v>
      </c>
      <c r="M136" s="116"/>
      <c r="N136" s="252">
        <v>20</v>
      </c>
      <c r="O136" s="110">
        <v>897.2</v>
      </c>
      <c r="P136" s="111">
        <v>838.1</v>
      </c>
      <c r="Q136" s="110">
        <v>16140.9</v>
      </c>
      <c r="R136" s="112">
        <v>15661</v>
      </c>
    </row>
    <row r="137" spans="1:18">
      <c r="A137" s="246">
        <v>803</v>
      </c>
      <c r="B137" s="247">
        <v>22</v>
      </c>
      <c r="C137" s="100">
        <v>307.3</v>
      </c>
      <c r="D137" s="101">
        <v>292.10000000000002</v>
      </c>
      <c r="E137" s="100">
        <v>7579.8</v>
      </c>
      <c r="F137" s="102">
        <v>7374.5</v>
      </c>
      <c r="G137" s="248"/>
      <c r="H137" s="251">
        <v>22</v>
      </c>
      <c r="I137" s="106">
        <v>219</v>
      </c>
      <c r="J137" s="107">
        <v>206</v>
      </c>
      <c r="K137" s="106">
        <v>5852.5</v>
      </c>
      <c r="L137" s="154">
        <v>5611.5</v>
      </c>
      <c r="M137" s="116"/>
      <c r="N137" s="252">
        <v>22</v>
      </c>
      <c r="O137" s="110">
        <v>219</v>
      </c>
      <c r="P137" s="111">
        <v>206</v>
      </c>
      <c r="Q137" s="110">
        <v>5852.5</v>
      </c>
      <c r="R137" s="112">
        <v>5611.5</v>
      </c>
    </row>
    <row r="138" spans="1:18">
      <c r="A138" s="246">
        <v>804</v>
      </c>
      <c r="B138" s="247">
        <v>14</v>
      </c>
      <c r="C138" s="100">
        <v>485.7</v>
      </c>
      <c r="D138" s="101">
        <v>463</v>
      </c>
      <c r="E138" s="100">
        <v>7794.8</v>
      </c>
      <c r="F138" s="102">
        <v>7554.9</v>
      </c>
      <c r="G138" s="248"/>
      <c r="H138" s="251">
        <v>14</v>
      </c>
      <c r="I138" s="106">
        <v>286.7</v>
      </c>
      <c r="J138" s="107">
        <v>274.89999999999998</v>
      </c>
      <c r="K138" s="106">
        <v>4726.6000000000004</v>
      </c>
      <c r="L138" s="154">
        <v>4598.3999999999996</v>
      </c>
      <c r="M138" s="116"/>
      <c r="N138" s="252">
        <v>14</v>
      </c>
      <c r="O138" s="110">
        <v>286.7</v>
      </c>
      <c r="P138" s="111">
        <v>274.89999999999998</v>
      </c>
      <c r="Q138" s="110">
        <v>4726.6000000000004</v>
      </c>
      <c r="R138" s="112">
        <v>4598.3999999999996</v>
      </c>
    </row>
    <row r="139" spans="1:18">
      <c r="A139" s="246">
        <v>804</v>
      </c>
      <c r="B139" s="247">
        <v>21</v>
      </c>
      <c r="C139" s="100">
        <v>815.2</v>
      </c>
      <c r="D139" s="101">
        <v>780.3</v>
      </c>
      <c r="E139" s="100">
        <v>13072.7</v>
      </c>
      <c r="F139" s="102">
        <v>12681.6</v>
      </c>
      <c r="G139" s="248"/>
      <c r="H139" s="251">
        <v>21</v>
      </c>
      <c r="I139" s="106">
        <v>466.2</v>
      </c>
      <c r="J139" s="107">
        <v>447.8</v>
      </c>
      <c r="K139" s="106">
        <v>7688.3</v>
      </c>
      <c r="L139" s="154">
        <v>7480</v>
      </c>
      <c r="M139" s="253"/>
      <c r="N139" s="252">
        <v>21</v>
      </c>
      <c r="O139" s="110">
        <v>466.2</v>
      </c>
      <c r="P139" s="111">
        <v>447.8</v>
      </c>
      <c r="Q139" s="110">
        <v>7688.3</v>
      </c>
      <c r="R139" s="112">
        <v>7480</v>
      </c>
    </row>
    <row r="140" spans="1:18">
      <c r="A140" s="246">
        <v>807</v>
      </c>
      <c r="B140" s="247">
        <v>16</v>
      </c>
      <c r="C140" s="100">
        <v>180.9</v>
      </c>
      <c r="D140" s="101">
        <v>158</v>
      </c>
      <c r="E140" s="100">
        <v>2759.2</v>
      </c>
      <c r="F140" s="102">
        <v>2422.6</v>
      </c>
      <c r="G140" s="237"/>
      <c r="H140" s="251">
        <v>16</v>
      </c>
      <c r="I140" s="106">
        <v>151.30000000000001</v>
      </c>
      <c r="J140" s="107">
        <v>134.5</v>
      </c>
      <c r="K140" s="106">
        <v>2269</v>
      </c>
      <c r="L140" s="154">
        <v>2022.7</v>
      </c>
      <c r="M140" s="238"/>
      <c r="N140" s="252">
        <v>16</v>
      </c>
      <c r="O140" s="110">
        <v>151.30000000000001</v>
      </c>
      <c r="P140" s="111">
        <v>134.5</v>
      </c>
      <c r="Q140" s="110">
        <v>2269</v>
      </c>
      <c r="R140" s="112">
        <v>2022.7</v>
      </c>
    </row>
    <row r="141" spans="1:18" ht="12.6" thickBot="1">
      <c r="A141" s="311" t="s">
        <v>50</v>
      </c>
      <c r="B141" s="375" t="s">
        <v>51</v>
      </c>
      <c r="C141" s="313" t="s">
        <v>44</v>
      </c>
      <c r="D141" s="319"/>
      <c r="E141" s="313" t="s">
        <v>45</v>
      </c>
      <c r="F141" s="314"/>
      <c r="G141" s="242"/>
      <c r="H141" s="317" t="s">
        <v>51</v>
      </c>
      <c r="I141" s="307" t="s">
        <v>44</v>
      </c>
      <c r="J141" s="308"/>
      <c r="K141" s="307" t="s">
        <v>45</v>
      </c>
      <c r="L141" s="309"/>
      <c r="M141" s="116"/>
      <c r="N141" s="315" t="s">
        <v>51</v>
      </c>
      <c r="O141" s="305" t="s">
        <v>44</v>
      </c>
      <c r="P141" s="306"/>
      <c r="Q141" s="305" t="s">
        <v>45</v>
      </c>
      <c r="R141" s="328"/>
    </row>
    <row r="142" spans="1:18" ht="12.95" thickTop="1" thickBot="1">
      <c r="A142" s="312" t="s">
        <v>50</v>
      </c>
      <c r="B142" s="376" t="s">
        <v>51</v>
      </c>
      <c r="C142" s="239" t="s">
        <v>33</v>
      </c>
      <c r="D142" s="240" t="s">
        <v>34</v>
      </c>
      <c r="E142" s="239" t="s">
        <v>33</v>
      </c>
      <c r="F142" s="241" t="s">
        <v>34</v>
      </c>
      <c r="G142" s="248"/>
      <c r="H142" s="318"/>
      <c r="I142" s="243" t="s">
        <v>33</v>
      </c>
      <c r="J142" s="244" t="s">
        <v>34</v>
      </c>
      <c r="K142" s="243" t="s">
        <v>33</v>
      </c>
      <c r="L142" s="245" t="s">
        <v>34</v>
      </c>
      <c r="M142" s="116"/>
      <c r="N142" s="316"/>
      <c r="O142" s="254" t="s">
        <v>33</v>
      </c>
      <c r="P142" s="255" t="s">
        <v>34</v>
      </c>
      <c r="Q142" s="254" t="s">
        <v>33</v>
      </c>
      <c r="R142" s="256" t="s">
        <v>34</v>
      </c>
    </row>
    <row r="143" spans="1:18" ht="15.75" customHeight="1">
      <c r="A143" s="246">
        <v>801</v>
      </c>
      <c r="B143" s="247">
        <v>11</v>
      </c>
      <c r="C143" s="100">
        <v>204.1</v>
      </c>
      <c r="D143" s="101">
        <v>194.5</v>
      </c>
      <c r="E143" s="100">
        <v>4474.6000000000004</v>
      </c>
      <c r="F143" s="102">
        <v>4323</v>
      </c>
      <c r="G143" s="248"/>
      <c r="H143" s="257">
        <v>11</v>
      </c>
      <c r="I143" s="106">
        <v>181.2</v>
      </c>
      <c r="J143" s="107">
        <v>173.8</v>
      </c>
      <c r="K143" s="106">
        <v>3956.7</v>
      </c>
      <c r="L143" s="154">
        <v>3839.8</v>
      </c>
      <c r="M143" s="116"/>
      <c r="N143" s="258">
        <v>11</v>
      </c>
      <c r="O143" s="110">
        <v>181.2</v>
      </c>
      <c r="P143" s="111">
        <v>173.8</v>
      </c>
      <c r="Q143" s="110">
        <v>3956.7</v>
      </c>
      <c r="R143" s="112">
        <v>3839.8</v>
      </c>
    </row>
    <row r="144" spans="1:18">
      <c r="A144" s="246">
        <v>801</v>
      </c>
      <c r="B144" s="247">
        <v>24</v>
      </c>
      <c r="C144" s="100">
        <v>235.3</v>
      </c>
      <c r="D144" s="101">
        <v>224.5</v>
      </c>
      <c r="E144" s="100">
        <v>5167.1000000000004</v>
      </c>
      <c r="F144" s="102">
        <v>4986.1000000000004</v>
      </c>
      <c r="G144" s="248"/>
      <c r="H144" s="257">
        <v>24</v>
      </c>
      <c r="I144" s="106">
        <v>216.9</v>
      </c>
      <c r="J144" s="107">
        <v>208.1</v>
      </c>
      <c r="K144" s="106">
        <v>4758.1000000000004</v>
      </c>
      <c r="L144" s="154">
        <v>4612.5</v>
      </c>
      <c r="M144" s="116"/>
      <c r="N144" s="258">
        <v>24</v>
      </c>
      <c r="O144" s="110">
        <v>216.9</v>
      </c>
      <c r="P144" s="111">
        <v>208.1</v>
      </c>
      <c r="Q144" s="110">
        <v>4758.1000000000004</v>
      </c>
      <c r="R144" s="112">
        <v>4612.5</v>
      </c>
    </row>
    <row r="145" spans="1:19">
      <c r="A145" s="246">
        <v>802</v>
      </c>
      <c r="B145" s="247">
        <v>20</v>
      </c>
      <c r="C145" s="100">
        <v>173.7</v>
      </c>
      <c r="D145" s="101">
        <v>162.30000000000001</v>
      </c>
      <c r="E145" s="100">
        <v>3058.7</v>
      </c>
      <c r="F145" s="102">
        <v>2966.3</v>
      </c>
      <c r="G145" s="248"/>
      <c r="H145" s="257">
        <v>20</v>
      </c>
      <c r="I145" s="106">
        <v>168.1</v>
      </c>
      <c r="J145" s="107">
        <v>156.69999999999999</v>
      </c>
      <c r="K145" s="106">
        <v>2940</v>
      </c>
      <c r="L145" s="154">
        <v>2847.6</v>
      </c>
      <c r="M145" s="116"/>
      <c r="N145" s="258">
        <v>20</v>
      </c>
      <c r="O145" s="110">
        <v>168.1</v>
      </c>
      <c r="P145" s="111">
        <v>156.69999999999999</v>
      </c>
      <c r="Q145" s="110">
        <v>2940</v>
      </c>
      <c r="R145" s="112">
        <v>2847.6</v>
      </c>
      <c r="S145" s="116"/>
    </row>
    <row r="146" spans="1:19">
      <c r="A146" s="246">
        <v>803</v>
      </c>
      <c r="B146" s="247">
        <v>22</v>
      </c>
      <c r="C146" s="100">
        <v>153.6</v>
      </c>
      <c r="D146" s="101">
        <v>146.1</v>
      </c>
      <c r="E146" s="100">
        <v>3789.9</v>
      </c>
      <c r="F146" s="102">
        <v>3687.3</v>
      </c>
      <c r="G146" s="248"/>
      <c r="H146" s="257">
        <v>22</v>
      </c>
      <c r="I146" s="106">
        <v>109.5</v>
      </c>
      <c r="J146" s="107">
        <v>103</v>
      </c>
      <c r="K146" s="106">
        <v>2926.3</v>
      </c>
      <c r="L146" s="154">
        <v>2805.8</v>
      </c>
      <c r="M146" s="116"/>
      <c r="N146" s="258">
        <v>22</v>
      </c>
      <c r="O146" s="110">
        <v>109.5</v>
      </c>
      <c r="P146" s="111">
        <v>103</v>
      </c>
      <c r="Q146" s="110">
        <v>2926.3</v>
      </c>
      <c r="R146" s="112">
        <v>2805.8</v>
      </c>
      <c r="S146" s="116"/>
    </row>
    <row r="147" spans="1:19">
      <c r="A147" s="246">
        <v>804</v>
      </c>
      <c r="B147" s="247">
        <v>14</v>
      </c>
      <c r="C147" s="100">
        <v>143.30000000000001</v>
      </c>
      <c r="D147" s="101">
        <v>137.4</v>
      </c>
      <c r="E147" s="100">
        <v>2363.3000000000002</v>
      </c>
      <c r="F147" s="102">
        <v>2299.1999999999998</v>
      </c>
      <c r="G147" s="248"/>
      <c r="H147" s="257">
        <v>14</v>
      </c>
      <c r="I147" s="106">
        <v>143.30000000000001</v>
      </c>
      <c r="J147" s="107">
        <v>137.4</v>
      </c>
      <c r="K147" s="106">
        <v>2363.3000000000002</v>
      </c>
      <c r="L147" s="154">
        <v>2299.1999999999998</v>
      </c>
      <c r="M147" s="253"/>
      <c r="N147" s="258">
        <v>14</v>
      </c>
      <c r="O147" s="110">
        <v>143.30000000000001</v>
      </c>
      <c r="P147" s="111">
        <v>137.4</v>
      </c>
      <c r="Q147" s="110">
        <v>2363.3000000000002</v>
      </c>
      <c r="R147" s="112">
        <v>2299.1999999999998</v>
      </c>
      <c r="S147" s="116"/>
    </row>
    <row r="148" spans="1:19">
      <c r="A148" s="246">
        <v>804</v>
      </c>
      <c r="B148" s="247">
        <v>21</v>
      </c>
      <c r="C148" s="100">
        <v>233.1</v>
      </c>
      <c r="D148" s="101">
        <v>223.9</v>
      </c>
      <c r="E148" s="100">
        <v>3844.1</v>
      </c>
      <c r="F148" s="102">
        <v>3740</v>
      </c>
      <c r="G148" s="248"/>
      <c r="H148" s="257">
        <v>21</v>
      </c>
      <c r="I148" s="106">
        <v>233.1</v>
      </c>
      <c r="J148" s="107">
        <v>223.9</v>
      </c>
      <c r="K148" s="106">
        <v>3844.1</v>
      </c>
      <c r="L148" s="154">
        <v>3740</v>
      </c>
      <c r="M148" s="253"/>
      <c r="N148" s="258">
        <v>21</v>
      </c>
      <c r="O148" s="110">
        <v>233.1</v>
      </c>
      <c r="P148" s="111">
        <v>223.9</v>
      </c>
      <c r="Q148" s="110">
        <v>3844.1</v>
      </c>
      <c r="R148" s="112">
        <v>3740</v>
      </c>
      <c r="S148" s="116"/>
    </row>
    <row r="149" spans="1:19" ht="12.6" thickBot="1">
      <c r="A149" s="259">
        <v>807</v>
      </c>
      <c r="B149" s="260">
        <v>16</v>
      </c>
      <c r="C149" s="103">
        <v>90.4</v>
      </c>
      <c r="D149" s="104">
        <v>78.900000000000006</v>
      </c>
      <c r="E149" s="103">
        <v>1379.7</v>
      </c>
      <c r="F149" s="105">
        <v>1211.3</v>
      </c>
      <c r="G149" s="524"/>
      <c r="H149" s="261">
        <v>16</v>
      </c>
      <c r="I149" s="108">
        <v>75.599999999999994</v>
      </c>
      <c r="J149" s="109">
        <v>67.2</v>
      </c>
      <c r="K149" s="108">
        <v>1134.5999999999999</v>
      </c>
      <c r="L149" s="155">
        <v>1011.4</v>
      </c>
      <c r="M149" s="524"/>
      <c r="N149" s="262">
        <v>16</v>
      </c>
      <c r="O149" s="113">
        <v>75.599999999999994</v>
      </c>
      <c r="P149" s="114">
        <v>67.2</v>
      </c>
      <c r="Q149" s="113">
        <v>1134.5999999999999</v>
      </c>
      <c r="R149" s="115">
        <v>1011.4</v>
      </c>
      <c r="S149" s="116"/>
    </row>
    <row r="158" spans="1:19" ht="13.5" customHeight="1">
      <c r="A158" s="116"/>
      <c r="B158" s="116"/>
      <c r="C158" s="116"/>
      <c r="D158" s="116"/>
      <c r="E158" s="116"/>
      <c r="F158" s="116"/>
      <c r="G158" s="524"/>
      <c r="H158" s="116"/>
      <c r="I158" s="116"/>
      <c r="J158" s="116"/>
      <c r="K158" s="116"/>
      <c r="L158" s="116"/>
      <c r="M158" s="524"/>
      <c r="N158" s="116"/>
      <c r="O158" s="116"/>
      <c r="P158" s="116"/>
      <c r="Q158" s="116"/>
      <c r="R158" s="116"/>
      <c r="S158" s="116"/>
    </row>
    <row r="159" spans="1:19" ht="13.5" customHeight="1">
      <c r="A159" s="116"/>
      <c r="B159" s="116"/>
      <c r="C159" s="116"/>
      <c r="D159" s="116"/>
      <c r="E159" s="116"/>
      <c r="F159" s="116"/>
      <c r="G159" s="524"/>
      <c r="H159" s="116"/>
      <c r="I159" s="116"/>
      <c r="J159" s="116"/>
      <c r="K159" s="116"/>
      <c r="L159" s="116"/>
      <c r="M159" s="524"/>
      <c r="N159" s="116"/>
      <c r="O159" s="116"/>
      <c r="P159" s="116"/>
      <c r="Q159" s="116"/>
      <c r="R159" s="116"/>
      <c r="S159" s="116"/>
    </row>
  </sheetData>
  <mergeCells count="47">
    <mergeCell ref="A4:A5"/>
    <mergeCell ref="A6:A7"/>
    <mergeCell ref="B132:B133"/>
    <mergeCell ref="B141:B142"/>
    <mergeCell ref="B6:B7"/>
    <mergeCell ref="H6:H7"/>
    <mergeCell ref="H9:L9"/>
    <mergeCell ref="C6:D6"/>
    <mergeCell ref="C132:D132"/>
    <mergeCell ref="E132:F132"/>
    <mergeCell ref="I132:J132"/>
    <mergeCell ref="K132:L132"/>
    <mergeCell ref="H132:H133"/>
    <mergeCell ref="H128:L128"/>
    <mergeCell ref="H110:L110"/>
    <mergeCell ref="D1:P1"/>
    <mergeCell ref="D2:P2"/>
    <mergeCell ref="D3:P3"/>
    <mergeCell ref="N6:N7"/>
    <mergeCell ref="B4:F5"/>
    <mergeCell ref="H4:L5"/>
    <mergeCell ref="N4:R5"/>
    <mergeCell ref="G4:G5"/>
    <mergeCell ref="Q6:R6"/>
    <mergeCell ref="O6:P6"/>
    <mergeCell ref="M4:M5"/>
    <mergeCell ref="M6:M7"/>
    <mergeCell ref="G6:G7"/>
    <mergeCell ref="I6:J6"/>
    <mergeCell ref="E6:F6"/>
    <mergeCell ref="K6:L6"/>
    <mergeCell ref="O141:P141"/>
    <mergeCell ref="I141:J141"/>
    <mergeCell ref="K141:L141"/>
    <mergeCell ref="N130:R131"/>
    <mergeCell ref="A141:A142"/>
    <mergeCell ref="E141:F141"/>
    <mergeCell ref="N132:N133"/>
    <mergeCell ref="N141:N142"/>
    <mergeCell ref="H141:H142"/>
    <mergeCell ref="C141:D141"/>
    <mergeCell ref="A132:A133"/>
    <mergeCell ref="H130:L131"/>
    <mergeCell ref="O132:P132"/>
    <mergeCell ref="Q132:R132"/>
    <mergeCell ref="Q141:R141"/>
    <mergeCell ref="B130:F131"/>
  </mergeCells>
  <phoneticPr fontId="25"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W153"/>
  <sheetViews>
    <sheetView showZeros="0" zoomScale="90" zoomScaleNormal="90" workbookViewId="0">
      <pane ySplit="8" topLeftCell="A9" activePane="bottomLeft" state="frozen"/>
      <selection pane="bottomLeft" activeCell="A7" sqref="A7:A8"/>
    </sheetView>
  </sheetViews>
  <sheetFormatPr defaultColWidth="9.140625" defaultRowHeight="12.4"/>
  <cols>
    <col min="1" max="1" width="6.7109375" style="58" customWidth="1"/>
    <col min="2" max="2" width="11.42578125" style="59" bestFit="1" customWidth="1"/>
    <col min="3" max="3" width="7.42578125" style="59" bestFit="1" customWidth="1"/>
    <col min="4" max="4" width="11.42578125" style="59" bestFit="1" customWidth="1"/>
    <col min="5" max="5" width="7.28515625" style="59" customWidth="1"/>
    <col min="6" max="6" width="7.5703125" style="59" customWidth="1"/>
    <col min="7" max="7" width="8.42578125" style="59" customWidth="1"/>
    <col min="8" max="8" width="8.42578125" style="142" customWidth="1"/>
    <col min="9" max="9" width="11.42578125" style="59" bestFit="1" customWidth="1"/>
    <col min="10" max="10" width="7.42578125" style="59" bestFit="1" customWidth="1"/>
    <col min="11" max="11" width="11.42578125" style="59" bestFit="1" customWidth="1"/>
    <col min="12" max="12" width="7.28515625" style="59" customWidth="1"/>
    <col min="13" max="13" width="6.28515625" style="59" customWidth="1"/>
    <col min="14" max="14" width="9.140625" style="59"/>
    <col min="15" max="15" width="9.140625" style="142"/>
    <col min="16" max="16" width="11.42578125" style="59" bestFit="1" customWidth="1"/>
    <col min="17" max="17" width="7.42578125" style="59" bestFit="1" customWidth="1"/>
    <col min="18" max="18" width="11.42578125" style="59" bestFit="1" customWidth="1"/>
    <col min="19" max="19" width="7.28515625" style="59" customWidth="1"/>
    <col min="20" max="20" width="6.42578125" style="59" customWidth="1"/>
    <col min="21" max="21" width="8.85546875" style="59" customWidth="1"/>
    <col min="22" max="16384" width="9.140625" style="59"/>
  </cols>
  <sheetData>
    <row r="1" spans="1:22" s="57" customFormat="1" ht="21.75" customHeight="1">
      <c r="A1" s="56"/>
      <c r="B1" s="288" t="s">
        <v>78</v>
      </c>
      <c r="C1" s="289"/>
      <c r="D1" s="289"/>
      <c r="E1" s="289"/>
      <c r="F1" s="289"/>
      <c r="G1" s="289"/>
      <c r="H1" s="289"/>
      <c r="I1" s="289"/>
      <c r="J1" s="289"/>
      <c r="K1" s="289"/>
      <c r="L1" s="289"/>
      <c r="M1" s="289"/>
      <c r="N1" s="289"/>
      <c r="O1" s="289"/>
      <c r="P1" s="289"/>
      <c r="Q1" s="289"/>
      <c r="R1" s="289"/>
      <c r="S1" s="289"/>
      <c r="T1" s="289"/>
      <c r="U1" s="290"/>
    </row>
    <row r="2" spans="1:22" s="57" customFormat="1" ht="19.5" customHeight="1">
      <c r="A2" s="56"/>
      <c r="B2" s="294" t="str">
        <f>_xlfn.CONCAT("NAME OF LINE AND SCHEDULED VEHICLES - EFFECTIVE:  ", TEXT(Cover!B7,"MMMM DD, YYYY"))</f>
        <v>NAME OF LINE AND SCHEDULED VEHICLES - EFFECTIVE:  June 25, 2023</v>
      </c>
      <c r="C2" s="295"/>
      <c r="D2" s="295"/>
      <c r="E2" s="295"/>
      <c r="F2" s="295"/>
      <c r="G2" s="295"/>
      <c r="H2" s="295"/>
      <c r="I2" s="295"/>
      <c r="J2" s="295"/>
      <c r="K2" s="295"/>
      <c r="L2" s="295"/>
      <c r="M2" s="295"/>
      <c r="N2" s="295"/>
      <c r="O2" s="295"/>
      <c r="P2" s="295"/>
      <c r="Q2" s="295"/>
      <c r="R2" s="295"/>
      <c r="S2" s="295"/>
      <c r="T2" s="295"/>
      <c r="U2" s="296"/>
    </row>
    <row r="3" spans="1:22">
      <c r="A3" s="526"/>
      <c r="B3" s="527"/>
      <c r="C3" s="527"/>
      <c r="D3" s="527"/>
      <c r="E3" s="527"/>
      <c r="F3" s="527"/>
      <c r="G3" s="527"/>
      <c r="I3" s="527"/>
      <c r="J3" s="527"/>
      <c r="K3" s="527"/>
      <c r="L3" s="116"/>
      <c r="M3" s="116"/>
      <c r="N3" s="527"/>
      <c r="P3" s="527"/>
      <c r="Q3" s="527"/>
      <c r="R3" s="527"/>
      <c r="S3" s="527"/>
      <c r="T3" s="527"/>
      <c r="U3" s="527"/>
      <c r="V3" s="527"/>
    </row>
    <row r="4" spans="1:22" ht="17.649999999999999">
      <c r="A4" s="526"/>
      <c r="B4" s="379" t="s">
        <v>79</v>
      </c>
      <c r="C4" s="380"/>
      <c r="D4" s="380"/>
      <c r="E4" s="380"/>
      <c r="F4" s="380"/>
      <c r="G4" s="380"/>
      <c r="H4" s="380"/>
      <c r="I4" s="380"/>
      <c r="J4" s="380"/>
      <c r="K4" s="380"/>
      <c r="L4" s="380"/>
      <c r="M4" s="380"/>
      <c r="N4" s="380"/>
      <c r="O4" s="380"/>
      <c r="P4" s="380"/>
      <c r="Q4" s="380"/>
      <c r="R4" s="380"/>
      <c r="S4" s="380"/>
      <c r="T4" s="380"/>
      <c r="U4" s="381"/>
      <c r="V4" s="527"/>
    </row>
    <row r="5" spans="1:22" ht="12.6" thickBot="1">
      <c r="A5" s="526"/>
      <c r="B5" s="528" t="s">
        <v>4</v>
      </c>
      <c r="C5" s="528"/>
      <c r="D5" s="528"/>
      <c r="E5" s="528"/>
      <c r="F5" s="528"/>
      <c r="G5" s="528"/>
      <c r="I5" s="528"/>
      <c r="J5" s="528"/>
      <c r="K5" s="528"/>
      <c r="L5" s="528"/>
      <c r="M5" s="528"/>
      <c r="N5" s="528"/>
      <c r="P5" s="528"/>
      <c r="Q5" s="528"/>
      <c r="R5" s="528"/>
      <c r="S5" s="528"/>
      <c r="T5" s="528"/>
      <c r="U5" s="528"/>
      <c r="V5" s="527"/>
    </row>
    <row r="6" spans="1:22" ht="18" thickBot="1">
      <c r="A6" s="189"/>
      <c r="B6" s="387" t="s">
        <v>47</v>
      </c>
      <c r="C6" s="387"/>
      <c r="D6" s="387"/>
      <c r="E6" s="387"/>
      <c r="F6" s="387"/>
      <c r="G6" s="387"/>
      <c r="H6" s="190"/>
      <c r="I6" s="384" t="s">
        <v>48</v>
      </c>
      <c r="J6" s="384"/>
      <c r="K6" s="384"/>
      <c r="L6" s="384"/>
      <c r="M6" s="384"/>
      <c r="N6" s="384"/>
      <c r="O6" s="191"/>
      <c r="P6" s="385" t="s">
        <v>49</v>
      </c>
      <c r="Q6" s="385"/>
      <c r="R6" s="385"/>
      <c r="S6" s="385"/>
      <c r="T6" s="385"/>
      <c r="U6" s="386"/>
      <c r="V6" s="527"/>
    </row>
    <row r="7" spans="1:22" ht="12.95" thickTop="1" thickBot="1">
      <c r="A7" s="420" t="s">
        <v>50</v>
      </c>
      <c r="B7" s="401" t="s">
        <v>80</v>
      </c>
      <c r="C7" s="403" t="s">
        <v>81</v>
      </c>
      <c r="D7" s="413" t="s">
        <v>82</v>
      </c>
      <c r="E7" s="401" t="s">
        <v>30</v>
      </c>
      <c r="F7" s="415" t="s">
        <v>83</v>
      </c>
      <c r="G7" s="415"/>
      <c r="H7" s="431" t="s">
        <v>50</v>
      </c>
      <c r="I7" s="390" t="s">
        <v>80</v>
      </c>
      <c r="J7" s="392" t="s">
        <v>81</v>
      </c>
      <c r="K7" s="392" t="s">
        <v>82</v>
      </c>
      <c r="L7" s="392" t="s">
        <v>30</v>
      </c>
      <c r="M7" s="426" t="s">
        <v>83</v>
      </c>
      <c r="N7" s="426"/>
      <c r="O7" s="433" t="s">
        <v>50</v>
      </c>
      <c r="P7" s="422" t="s">
        <v>80</v>
      </c>
      <c r="Q7" s="382" t="s">
        <v>81</v>
      </c>
      <c r="R7" s="382" t="s">
        <v>82</v>
      </c>
      <c r="S7" s="382" t="s">
        <v>30</v>
      </c>
      <c r="T7" s="388" t="s">
        <v>83</v>
      </c>
      <c r="U7" s="389"/>
      <c r="V7" s="527"/>
    </row>
    <row r="8" spans="1:22" ht="12.6" thickTop="1">
      <c r="A8" s="421"/>
      <c r="B8" s="402"/>
      <c r="C8" s="404"/>
      <c r="D8" s="414"/>
      <c r="E8" s="402"/>
      <c r="F8" s="64" t="s">
        <v>31</v>
      </c>
      <c r="G8" s="162" t="s">
        <v>32</v>
      </c>
      <c r="H8" s="432"/>
      <c r="I8" s="391"/>
      <c r="J8" s="393"/>
      <c r="K8" s="393"/>
      <c r="L8" s="393"/>
      <c r="M8" s="78" t="s">
        <v>31</v>
      </c>
      <c r="N8" s="180" t="s">
        <v>32</v>
      </c>
      <c r="O8" s="434"/>
      <c r="P8" s="423"/>
      <c r="Q8" s="383"/>
      <c r="R8" s="383"/>
      <c r="S8" s="383"/>
      <c r="T8" s="90" t="s">
        <v>31</v>
      </c>
      <c r="U8" s="91" t="s">
        <v>32</v>
      </c>
      <c r="V8" s="527"/>
    </row>
    <row r="9" spans="1:22" ht="16.5" customHeight="1">
      <c r="A9" s="188"/>
      <c r="B9" s="60"/>
      <c r="C9" s="61"/>
      <c r="D9" s="61"/>
      <c r="E9" s="61"/>
      <c r="F9" s="61"/>
      <c r="G9" s="61"/>
      <c r="H9" s="61"/>
      <c r="I9" s="61"/>
      <c r="J9" s="61"/>
      <c r="K9" s="61"/>
      <c r="L9" s="61"/>
      <c r="M9" s="61"/>
      <c r="N9" s="61"/>
      <c r="O9" s="61"/>
      <c r="P9" s="61"/>
      <c r="Q9" s="61"/>
      <c r="R9" s="61"/>
      <c r="S9" s="61"/>
      <c r="T9" s="61"/>
      <c r="U9" s="61"/>
      <c r="V9" s="527"/>
    </row>
    <row r="10" spans="1:22" ht="17.649999999999999">
      <c r="A10" s="529"/>
      <c r="B10" s="231"/>
      <c r="C10" s="231"/>
      <c r="D10" s="231"/>
      <c r="E10" s="231"/>
      <c r="F10" s="231"/>
      <c r="G10" s="231"/>
      <c r="H10" s="143"/>
      <c r="I10" s="395" t="s">
        <v>52</v>
      </c>
      <c r="J10" s="396"/>
      <c r="K10" s="396"/>
      <c r="L10" s="396"/>
      <c r="M10" s="396"/>
      <c r="N10" s="397"/>
      <c r="O10" s="141"/>
      <c r="P10" s="231"/>
      <c r="Q10" s="231"/>
      <c r="R10" s="231"/>
      <c r="S10" s="231"/>
      <c r="T10" s="231"/>
      <c r="U10" s="231"/>
      <c r="V10" s="527"/>
    </row>
    <row r="11" spans="1:22" ht="15.4" thickBot="1">
      <c r="A11" s="529"/>
      <c r="B11" s="231"/>
      <c r="C11" s="231"/>
      <c r="D11" s="231"/>
      <c r="E11" s="231"/>
      <c r="F11" s="231"/>
      <c r="G11" s="231"/>
      <c r="H11" s="143"/>
      <c r="I11" s="65"/>
      <c r="J11" s="65"/>
      <c r="K11" s="65"/>
      <c r="L11" s="65"/>
      <c r="M11" s="65"/>
      <c r="N11" s="65"/>
      <c r="O11" s="65"/>
      <c r="P11" s="231"/>
      <c r="Q11" s="231"/>
      <c r="R11" s="231"/>
      <c r="S11" s="231"/>
      <c r="T11" s="231"/>
      <c r="U11" s="231"/>
      <c r="V11" s="527"/>
    </row>
    <row r="12" spans="1:22">
      <c r="A12" s="152">
        <v>2</v>
      </c>
      <c r="B12" s="530">
        <v>29</v>
      </c>
      <c r="C12" s="531">
        <v>28</v>
      </c>
      <c r="D12" s="532">
        <v>45</v>
      </c>
      <c r="E12" s="530">
        <v>3</v>
      </c>
      <c r="F12" s="533">
        <v>0</v>
      </c>
      <c r="G12" s="531">
        <v>0</v>
      </c>
      <c r="H12" s="192">
        <v>2</v>
      </c>
      <c r="I12" s="534">
        <v>24</v>
      </c>
      <c r="J12" s="535">
        <v>26</v>
      </c>
      <c r="K12" s="534">
        <v>30</v>
      </c>
      <c r="L12" s="535">
        <v>2</v>
      </c>
      <c r="M12" s="536">
        <v>0</v>
      </c>
      <c r="N12" s="534">
        <v>0</v>
      </c>
      <c r="O12" s="194">
        <v>2</v>
      </c>
      <c r="P12" s="537">
        <v>24</v>
      </c>
      <c r="Q12" s="538">
        <v>26</v>
      </c>
      <c r="R12" s="537">
        <v>30</v>
      </c>
      <c r="S12" s="538">
        <v>2</v>
      </c>
      <c r="T12" s="539">
        <v>0</v>
      </c>
      <c r="U12" s="540">
        <v>0</v>
      </c>
      <c r="V12" s="135"/>
    </row>
    <row r="13" spans="1:22">
      <c r="A13" s="179">
        <v>4</v>
      </c>
      <c r="B13" s="541">
        <v>37</v>
      </c>
      <c r="C13" s="542">
        <v>40</v>
      </c>
      <c r="D13" s="543">
        <v>44</v>
      </c>
      <c r="E13" s="541">
        <v>8</v>
      </c>
      <c r="F13" s="544">
        <v>0</v>
      </c>
      <c r="G13" s="542">
        <v>0</v>
      </c>
      <c r="H13" s="193">
        <v>4</v>
      </c>
      <c r="I13" s="545">
        <v>25</v>
      </c>
      <c r="J13" s="546">
        <v>29</v>
      </c>
      <c r="K13" s="545">
        <v>30</v>
      </c>
      <c r="L13" s="546">
        <v>8</v>
      </c>
      <c r="M13" s="547">
        <v>0</v>
      </c>
      <c r="N13" s="545">
        <v>0</v>
      </c>
      <c r="O13" s="195">
        <v>4</v>
      </c>
      <c r="P13" s="548">
        <v>25</v>
      </c>
      <c r="Q13" s="549">
        <v>29</v>
      </c>
      <c r="R13" s="548">
        <v>30</v>
      </c>
      <c r="S13" s="549">
        <v>8</v>
      </c>
      <c r="T13" s="550">
        <v>0</v>
      </c>
      <c r="U13" s="551">
        <v>0</v>
      </c>
      <c r="V13" s="135"/>
    </row>
    <row r="14" spans="1:22">
      <c r="A14" s="179">
        <v>10</v>
      </c>
      <c r="B14" s="541">
        <v>17</v>
      </c>
      <c r="C14" s="542">
        <v>14</v>
      </c>
      <c r="D14" s="543">
        <v>18</v>
      </c>
      <c r="E14" s="541">
        <v>0</v>
      </c>
      <c r="F14" s="544">
        <v>1</v>
      </c>
      <c r="G14" s="542">
        <v>0</v>
      </c>
      <c r="H14" s="193">
        <v>10</v>
      </c>
      <c r="I14" s="545">
        <v>9</v>
      </c>
      <c r="J14" s="546">
        <v>10</v>
      </c>
      <c r="K14" s="545">
        <v>10</v>
      </c>
      <c r="L14" s="546">
        <v>0</v>
      </c>
      <c r="M14" s="547">
        <v>0</v>
      </c>
      <c r="N14" s="545">
        <v>0</v>
      </c>
      <c r="O14" s="195">
        <v>10</v>
      </c>
      <c r="P14" s="548">
        <v>9</v>
      </c>
      <c r="Q14" s="549">
        <v>10</v>
      </c>
      <c r="R14" s="548">
        <v>10</v>
      </c>
      <c r="S14" s="549">
        <v>0</v>
      </c>
      <c r="T14" s="550">
        <v>0</v>
      </c>
      <c r="U14" s="551">
        <v>0</v>
      </c>
      <c r="V14" s="135"/>
    </row>
    <row r="15" spans="1:22">
      <c r="A15" s="179">
        <v>14</v>
      </c>
      <c r="B15" s="541">
        <v>22</v>
      </c>
      <c r="C15" s="542">
        <v>15</v>
      </c>
      <c r="D15" s="543">
        <v>26</v>
      </c>
      <c r="E15" s="541">
        <v>1</v>
      </c>
      <c r="F15" s="544">
        <v>0</v>
      </c>
      <c r="G15" s="542">
        <v>0</v>
      </c>
      <c r="H15" s="193">
        <v>14</v>
      </c>
      <c r="I15" s="545">
        <v>12</v>
      </c>
      <c r="J15" s="546">
        <v>15</v>
      </c>
      <c r="K15" s="545">
        <v>16</v>
      </c>
      <c r="L15" s="546">
        <v>1</v>
      </c>
      <c r="M15" s="547">
        <v>0</v>
      </c>
      <c r="N15" s="545">
        <v>0</v>
      </c>
      <c r="O15" s="195">
        <v>14</v>
      </c>
      <c r="P15" s="548">
        <v>12</v>
      </c>
      <c r="Q15" s="549">
        <v>15</v>
      </c>
      <c r="R15" s="548">
        <v>16</v>
      </c>
      <c r="S15" s="549">
        <v>1</v>
      </c>
      <c r="T15" s="550">
        <v>0</v>
      </c>
      <c r="U15" s="551">
        <v>0</v>
      </c>
      <c r="V15" s="135"/>
    </row>
    <row r="16" spans="1:22">
      <c r="A16" s="179">
        <v>16</v>
      </c>
      <c r="B16" s="541">
        <v>29</v>
      </c>
      <c r="C16" s="542">
        <v>25</v>
      </c>
      <c r="D16" s="543">
        <v>36</v>
      </c>
      <c r="E16" s="541">
        <v>2</v>
      </c>
      <c r="F16" s="544">
        <v>0</v>
      </c>
      <c r="G16" s="542">
        <v>0</v>
      </c>
      <c r="H16" s="193">
        <v>16</v>
      </c>
      <c r="I16" s="545">
        <v>15</v>
      </c>
      <c r="J16" s="546">
        <v>19</v>
      </c>
      <c r="K16" s="545">
        <v>21</v>
      </c>
      <c r="L16" s="546">
        <v>2</v>
      </c>
      <c r="M16" s="547">
        <v>0</v>
      </c>
      <c r="N16" s="545">
        <v>0</v>
      </c>
      <c r="O16" s="195">
        <v>16</v>
      </c>
      <c r="P16" s="548">
        <v>15</v>
      </c>
      <c r="Q16" s="549">
        <v>19</v>
      </c>
      <c r="R16" s="548">
        <v>21</v>
      </c>
      <c r="S16" s="549">
        <v>2</v>
      </c>
      <c r="T16" s="550">
        <v>0</v>
      </c>
      <c r="U16" s="551">
        <v>0</v>
      </c>
      <c r="V16" s="135"/>
    </row>
    <row r="17" spans="1:22">
      <c r="A17" s="179">
        <v>18</v>
      </c>
      <c r="B17" s="541">
        <v>33</v>
      </c>
      <c r="C17" s="542">
        <v>25</v>
      </c>
      <c r="D17" s="543">
        <v>34</v>
      </c>
      <c r="E17" s="541">
        <v>1</v>
      </c>
      <c r="F17" s="544">
        <v>1</v>
      </c>
      <c r="G17" s="542">
        <v>1</v>
      </c>
      <c r="H17" s="193">
        <v>18</v>
      </c>
      <c r="I17" s="545">
        <v>22</v>
      </c>
      <c r="J17" s="546">
        <v>24</v>
      </c>
      <c r="K17" s="545">
        <v>24</v>
      </c>
      <c r="L17" s="546">
        <v>1</v>
      </c>
      <c r="M17" s="547">
        <v>0</v>
      </c>
      <c r="N17" s="545">
        <v>0</v>
      </c>
      <c r="O17" s="195">
        <v>18</v>
      </c>
      <c r="P17" s="548">
        <v>23</v>
      </c>
      <c r="Q17" s="549">
        <v>24</v>
      </c>
      <c r="R17" s="548">
        <v>24</v>
      </c>
      <c r="S17" s="549">
        <v>1</v>
      </c>
      <c r="T17" s="550">
        <v>0</v>
      </c>
      <c r="U17" s="551">
        <v>0</v>
      </c>
      <c r="V17" s="135"/>
    </row>
    <row r="18" spans="1:22">
      <c r="A18" s="179">
        <v>20</v>
      </c>
      <c r="B18" s="541">
        <v>20</v>
      </c>
      <c r="C18" s="542">
        <v>18</v>
      </c>
      <c r="D18" s="543">
        <v>25</v>
      </c>
      <c r="E18" s="541">
        <v>5</v>
      </c>
      <c r="F18" s="544">
        <v>0</v>
      </c>
      <c r="G18" s="542">
        <v>2</v>
      </c>
      <c r="H18" s="193">
        <v>20</v>
      </c>
      <c r="I18" s="545">
        <v>15</v>
      </c>
      <c r="J18" s="546">
        <v>16</v>
      </c>
      <c r="K18" s="545">
        <v>16</v>
      </c>
      <c r="L18" s="546">
        <v>5</v>
      </c>
      <c r="M18" s="547">
        <v>0</v>
      </c>
      <c r="N18" s="545">
        <v>0</v>
      </c>
      <c r="O18" s="195">
        <v>20</v>
      </c>
      <c r="P18" s="548">
        <v>15</v>
      </c>
      <c r="Q18" s="549">
        <v>16</v>
      </c>
      <c r="R18" s="548">
        <v>16</v>
      </c>
      <c r="S18" s="549">
        <v>5</v>
      </c>
      <c r="T18" s="550">
        <v>0</v>
      </c>
      <c r="U18" s="551">
        <v>0</v>
      </c>
      <c r="V18" s="135"/>
    </row>
    <row r="19" spans="1:22">
      <c r="A19" s="179">
        <v>28</v>
      </c>
      <c r="B19" s="541">
        <v>24</v>
      </c>
      <c r="C19" s="542">
        <v>19</v>
      </c>
      <c r="D19" s="543">
        <v>28</v>
      </c>
      <c r="E19" s="541">
        <v>0</v>
      </c>
      <c r="F19" s="544">
        <v>0</v>
      </c>
      <c r="G19" s="542">
        <v>0</v>
      </c>
      <c r="H19" s="193">
        <v>28</v>
      </c>
      <c r="I19" s="545">
        <v>13</v>
      </c>
      <c r="J19" s="546">
        <v>14</v>
      </c>
      <c r="K19" s="545">
        <v>14</v>
      </c>
      <c r="L19" s="546">
        <v>0</v>
      </c>
      <c r="M19" s="547">
        <v>0</v>
      </c>
      <c r="N19" s="545">
        <v>0</v>
      </c>
      <c r="O19" s="195">
        <v>28</v>
      </c>
      <c r="P19" s="548">
        <v>13</v>
      </c>
      <c r="Q19" s="549">
        <v>14</v>
      </c>
      <c r="R19" s="548">
        <v>14</v>
      </c>
      <c r="S19" s="549">
        <v>0</v>
      </c>
      <c r="T19" s="550">
        <v>0</v>
      </c>
      <c r="U19" s="551">
        <v>0</v>
      </c>
      <c r="V19" s="135"/>
    </row>
    <row r="20" spans="1:22">
      <c r="A20" s="179">
        <v>30</v>
      </c>
      <c r="B20" s="541">
        <v>17</v>
      </c>
      <c r="C20" s="542">
        <v>13</v>
      </c>
      <c r="D20" s="543">
        <v>19</v>
      </c>
      <c r="E20" s="541">
        <v>2</v>
      </c>
      <c r="F20" s="544">
        <v>0</v>
      </c>
      <c r="G20" s="542">
        <v>0</v>
      </c>
      <c r="H20" s="193">
        <v>30</v>
      </c>
      <c r="I20" s="545">
        <v>13</v>
      </c>
      <c r="J20" s="546">
        <v>13</v>
      </c>
      <c r="K20" s="545">
        <v>13</v>
      </c>
      <c r="L20" s="546">
        <v>2</v>
      </c>
      <c r="M20" s="547">
        <v>0</v>
      </c>
      <c r="N20" s="545">
        <v>0</v>
      </c>
      <c r="O20" s="195">
        <v>30</v>
      </c>
      <c r="P20" s="548">
        <v>13</v>
      </c>
      <c r="Q20" s="549">
        <v>13</v>
      </c>
      <c r="R20" s="548">
        <v>13</v>
      </c>
      <c r="S20" s="549">
        <v>2</v>
      </c>
      <c r="T20" s="550">
        <v>0</v>
      </c>
      <c r="U20" s="551">
        <v>0</v>
      </c>
      <c r="V20" s="135"/>
    </row>
    <row r="21" spans="1:22">
      <c r="A21" s="179">
        <v>33</v>
      </c>
      <c r="B21" s="541">
        <v>31</v>
      </c>
      <c r="C21" s="542">
        <v>32</v>
      </c>
      <c r="D21" s="543">
        <v>38</v>
      </c>
      <c r="E21" s="541">
        <v>3</v>
      </c>
      <c r="F21" s="544">
        <v>0</v>
      </c>
      <c r="G21" s="542">
        <v>0</v>
      </c>
      <c r="H21" s="193">
        <v>33</v>
      </c>
      <c r="I21" s="545">
        <v>20</v>
      </c>
      <c r="J21" s="546">
        <v>24</v>
      </c>
      <c r="K21" s="545">
        <v>26</v>
      </c>
      <c r="L21" s="546">
        <v>3</v>
      </c>
      <c r="M21" s="547">
        <v>0</v>
      </c>
      <c r="N21" s="545">
        <v>0</v>
      </c>
      <c r="O21" s="195">
        <v>33</v>
      </c>
      <c r="P21" s="548">
        <v>20</v>
      </c>
      <c r="Q21" s="549">
        <v>24</v>
      </c>
      <c r="R21" s="548">
        <v>26</v>
      </c>
      <c r="S21" s="549">
        <v>3</v>
      </c>
      <c r="T21" s="550">
        <v>0</v>
      </c>
      <c r="U21" s="551">
        <v>0</v>
      </c>
      <c r="V21" s="135"/>
    </row>
    <row r="22" spans="1:22">
      <c r="A22" s="179">
        <v>35</v>
      </c>
      <c r="B22" s="541">
        <v>9</v>
      </c>
      <c r="C22" s="542">
        <v>9</v>
      </c>
      <c r="D22" s="543">
        <v>11</v>
      </c>
      <c r="E22" s="541">
        <v>0</v>
      </c>
      <c r="F22" s="544">
        <v>0</v>
      </c>
      <c r="G22" s="542">
        <v>0</v>
      </c>
      <c r="H22" s="193">
        <v>35</v>
      </c>
      <c r="I22" s="545">
        <v>7</v>
      </c>
      <c r="J22" s="546">
        <v>6</v>
      </c>
      <c r="K22" s="545">
        <v>9</v>
      </c>
      <c r="L22" s="546">
        <v>0</v>
      </c>
      <c r="M22" s="547">
        <v>1</v>
      </c>
      <c r="N22" s="545">
        <v>1</v>
      </c>
      <c r="O22" s="195">
        <v>35</v>
      </c>
      <c r="P22" s="548">
        <v>7</v>
      </c>
      <c r="Q22" s="549">
        <v>6</v>
      </c>
      <c r="R22" s="548">
        <v>9</v>
      </c>
      <c r="S22" s="549">
        <v>0</v>
      </c>
      <c r="T22" s="550">
        <v>1</v>
      </c>
      <c r="U22" s="551">
        <v>1</v>
      </c>
      <c r="V22" s="135"/>
    </row>
    <row r="23" spans="1:22">
      <c r="A23" s="179">
        <v>40</v>
      </c>
      <c r="B23" s="541">
        <v>31</v>
      </c>
      <c r="C23" s="542">
        <v>29</v>
      </c>
      <c r="D23" s="543">
        <v>37</v>
      </c>
      <c r="E23" s="541">
        <v>1</v>
      </c>
      <c r="F23" s="544">
        <v>4</v>
      </c>
      <c r="G23" s="542">
        <v>3</v>
      </c>
      <c r="H23" s="193">
        <v>40</v>
      </c>
      <c r="I23" s="545">
        <v>23</v>
      </c>
      <c r="J23" s="546">
        <v>25</v>
      </c>
      <c r="K23" s="545">
        <v>25</v>
      </c>
      <c r="L23" s="546">
        <v>1</v>
      </c>
      <c r="M23" s="547">
        <v>1</v>
      </c>
      <c r="N23" s="545">
        <v>0</v>
      </c>
      <c r="O23" s="195">
        <v>40</v>
      </c>
      <c r="P23" s="548">
        <v>19</v>
      </c>
      <c r="Q23" s="549">
        <v>19</v>
      </c>
      <c r="R23" s="548">
        <v>19</v>
      </c>
      <c r="S23" s="549">
        <v>1</v>
      </c>
      <c r="T23" s="550">
        <v>1</v>
      </c>
      <c r="U23" s="551">
        <v>0</v>
      </c>
      <c r="V23" s="135"/>
    </row>
    <row r="24" spans="1:22">
      <c r="A24" s="179">
        <v>45</v>
      </c>
      <c r="B24" s="541">
        <v>22</v>
      </c>
      <c r="C24" s="542">
        <v>20</v>
      </c>
      <c r="D24" s="543">
        <v>22</v>
      </c>
      <c r="E24" s="541">
        <v>3</v>
      </c>
      <c r="F24" s="544">
        <v>0</v>
      </c>
      <c r="G24" s="542">
        <v>0</v>
      </c>
      <c r="H24" s="193">
        <v>45</v>
      </c>
      <c r="I24" s="545">
        <v>20</v>
      </c>
      <c r="J24" s="546">
        <v>19</v>
      </c>
      <c r="K24" s="545">
        <v>19</v>
      </c>
      <c r="L24" s="546">
        <v>3</v>
      </c>
      <c r="M24" s="547">
        <v>2</v>
      </c>
      <c r="N24" s="545">
        <v>0</v>
      </c>
      <c r="O24" s="195">
        <v>45</v>
      </c>
      <c r="P24" s="548">
        <v>19</v>
      </c>
      <c r="Q24" s="549">
        <v>19</v>
      </c>
      <c r="R24" s="548">
        <v>20</v>
      </c>
      <c r="S24" s="549">
        <v>3</v>
      </c>
      <c r="T24" s="550">
        <v>2</v>
      </c>
      <c r="U24" s="551">
        <v>1</v>
      </c>
      <c r="V24" s="135"/>
    </row>
    <row r="25" spans="1:22">
      <c r="A25" s="179">
        <v>51</v>
      </c>
      <c r="B25" s="541">
        <v>34</v>
      </c>
      <c r="C25" s="542">
        <v>26</v>
      </c>
      <c r="D25" s="543">
        <v>38</v>
      </c>
      <c r="E25" s="541">
        <v>1</v>
      </c>
      <c r="F25" s="544">
        <v>0</v>
      </c>
      <c r="G25" s="542">
        <v>0</v>
      </c>
      <c r="H25" s="193">
        <v>51</v>
      </c>
      <c r="I25" s="545">
        <v>23</v>
      </c>
      <c r="J25" s="546">
        <v>26</v>
      </c>
      <c r="K25" s="545">
        <v>26</v>
      </c>
      <c r="L25" s="546">
        <v>1</v>
      </c>
      <c r="M25" s="547">
        <v>0</v>
      </c>
      <c r="N25" s="545">
        <v>0</v>
      </c>
      <c r="O25" s="195">
        <v>51</v>
      </c>
      <c r="P25" s="548">
        <v>18</v>
      </c>
      <c r="Q25" s="549">
        <v>18</v>
      </c>
      <c r="R25" s="548">
        <v>18</v>
      </c>
      <c r="S25" s="549">
        <v>1</v>
      </c>
      <c r="T25" s="550">
        <v>0</v>
      </c>
      <c r="U25" s="551">
        <v>0</v>
      </c>
      <c r="V25" s="135"/>
    </row>
    <row r="26" spans="1:22">
      <c r="A26" s="179">
        <v>53</v>
      </c>
      <c r="B26" s="541">
        <v>21</v>
      </c>
      <c r="C26" s="542">
        <v>21</v>
      </c>
      <c r="D26" s="543">
        <v>21</v>
      </c>
      <c r="E26" s="541">
        <v>0</v>
      </c>
      <c r="F26" s="544">
        <v>1</v>
      </c>
      <c r="G26" s="542">
        <v>0</v>
      </c>
      <c r="H26" s="193">
        <v>53</v>
      </c>
      <c r="I26" s="545">
        <v>16</v>
      </c>
      <c r="J26" s="546">
        <v>15</v>
      </c>
      <c r="K26" s="545">
        <v>14</v>
      </c>
      <c r="L26" s="546">
        <v>0</v>
      </c>
      <c r="M26" s="547">
        <v>2</v>
      </c>
      <c r="N26" s="545">
        <v>0</v>
      </c>
      <c r="O26" s="195">
        <v>53</v>
      </c>
      <c r="P26" s="548">
        <v>15</v>
      </c>
      <c r="Q26" s="549">
        <v>15</v>
      </c>
      <c r="R26" s="548">
        <v>14</v>
      </c>
      <c r="S26" s="549">
        <v>0</v>
      </c>
      <c r="T26" s="550">
        <v>1</v>
      </c>
      <c r="U26" s="551">
        <v>0</v>
      </c>
      <c r="V26" s="135"/>
    </row>
    <row r="27" spans="1:22">
      <c r="A27" s="179">
        <v>55</v>
      </c>
      <c r="B27" s="541">
        <v>14</v>
      </c>
      <c r="C27" s="542">
        <v>12</v>
      </c>
      <c r="D27" s="543">
        <v>16</v>
      </c>
      <c r="E27" s="541">
        <v>2</v>
      </c>
      <c r="F27" s="544">
        <v>0</v>
      </c>
      <c r="G27" s="542">
        <v>0</v>
      </c>
      <c r="H27" s="193">
        <v>55</v>
      </c>
      <c r="I27" s="545">
        <v>9</v>
      </c>
      <c r="J27" s="546">
        <v>8</v>
      </c>
      <c r="K27" s="545">
        <v>8</v>
      </c>
      <c r="L27" s="546">
        <v>2</v>
      </c>
      <c r="M27" s="547">
        <v>1</v>
      </c>
      <c r="N27" s="545">
        <v>0</v>
      </c>
      <c r="O27" s="195">
        <v>55</v>
      </c>
      <c r="P27" s="548">
        <v>8</v>
      </c>
      <c r="Q27" s="549">
        <v>8</v>
      </c>
      <c r="R27" s="548">
        <v>8</v>
      </c>
      <c r="S27" s="549">
        <v>2</v>
      </c>
      <c r="T27" s="550">
        <v>0</v>
      </c>
      <c r="U27" s="551">
        <v>0</v>
      </c>
      <c r="V27" s="135"/>
    </row>
    <row r="28" spans="1:22">
      <c r="A28" s="179">
        <v>60</v>
      </c>
      <c r="B28" s="541">
        <v>34</v>
      </c>
      <c r="C28" s="542">
        <v>21</v>
      </c>
      <c r="D28" s="543">
        <v>42</v>
      </c>
      <c r="E28" s="541">
        <v>4</v>
      </c>
      <c r="F28" s="544">
        <v>0</v>
      </c>
      <c r="G28" s="542">
        <v>0</v>
      </c>
      <c r="H28" s="193">
        <v>60</v>
      </c>
      <c r="I28" s="545">
        <v>21</v>
      </c>
      <c r="J28" s="546">
        <v>22</v>
      </c>
      <c r="K28" s="545">
        <v>23</v>
      </c>
      <c r="L28" s="546">
        <v>4</v>
      </c>
      <c r="M28" s="547">
        <v>1</v>
      </c>
      <c r="N28" s="545">
        <v>0</v>
      </c>
      <c r="O28" s="195">
        <v>60</v>
      </c>
      <c r="P28" s="548">
        <v>19</v>
      </c>
      <c r="Q28" s="549">
        <v>22</v>
      </c>
      <c r="R28" s="548">
        <v>22</v>
      </c>
      <c r="S28" s="549">
        <v>4</v>
      </c>
      <c r="T28" s="550">
        <v>0</v>
      </c>
      <c r="U28" s="551">
        <v>0</v>
      </c>
      <c r="V28" s="135"/>
    </row>
    <row r="29" spans="1:22">
      <c r="A29" s="179">
        <v>62</v>
      </c>
      <c r="B29" s="541">
        <v>9</v>
      </c>
      <c r="C29" s="542">
        <v>7</v>
      </c>
      <c r="D29" s="543">
        <v>11</v>
      </c>
      <c r="E29" s="541">
        <v>0</v>
      </c>
      <c r="F29" s="544">
        <v>0</v>
      </c>
      <c r="G29" s="542">
        <v>0</v>
      </c>
      <c r="H29" s="193">
        <v>62</v>
      </c>
      <c r="I29" s="545">
        <v>6</v>
      </c>
      <c r="J29" s="546">
        <v>5</v>
      </c>
      <c r="K29" s="545">
        <v>6</v>
      </c>
      <c r="L29" s="546">
        <v>0</v>
      </c>
      <c r="M29" s="547">
        <v>1</v>
      </c>
      <c r="N29" s="545">
        <v>0</v>
      </c>
      <c r="O29" s="195">
        <v>62</v>
      </c>
      <c r="P29" s="548">
        <v>7</v>
      </c>
      <c r="Q29" s="549">
        <v>5</v>
      </c>
      <c r="R29" s="548">
        <v>6</v>
      </c>
      <c r="S29" s="549">
        <v>0</v>
      </c>
      <c r="T29" s="550">
        <v>2</v>
      </c>
      <c r="U29" s="551">
        <v>0</v>
      </c>
      <c r="V29" s="135"/>
    </row>
    <row r="30" spans="1:22">
      <c r="A30" s="179">
        <v>66</v>
      </c>
      <c r="B30" s="541">
        <v>23</v>
      </c>
      <c r="C30" s="542">
        <v>18</v>
      </c>
      <c r="D30" s="543">
        <v>22</v>
      </c>
      <c r="E30" s="541">
        <v>0</v>
      </c>
      <c r="F30" s="544">
        <v>5</v>
      </c>
      <c r="G30" s="542">
        <v>2</v>
      </c>
      <c r="H30" s="193">
        <v>66</v>
      </c>
      <c r="I30" s="545">
        <v>13</v>
      </c>
      <c r="J30" s="546">
        <v>14</v>
      </c>
      <c r="K30" s="545">
        <v>13</v>
      </c>
      <c r="L30" s="546">
        <v>0</v>
      </c>
      <c r="M30" s="547">
        <v>0</v>
      </c>
      <c r="N30" s="545">
        <v>0</v>
      </c>
      <c r="O30" s="195">
        <v>66</v>
      </c>
      <c r="P30" s="548">
        <v>12</v>
      </c>
      <c r="Q30" s="549">
        <v>12</v>
      </c>
      <c r="R30" s="548">
        <v>13</v>
      </c>
      <c r="S30" s="549">
        <v>0</v>
      </c>
      <c r="T30" s="550">
        <v>0</v>
      </c>
      <c r="U30" s="551">
        <v>0</v>
      </c>
      <c r="V30" s="135"/>
    </row>
    <row r="31" spans="1:22">
      <c r="A31" s="179">
        <v>70</v>
      </c>
      <c r="B31" s="541">
        <v>30</v>
      </c>
      <c r="C31" s="542">
        <v>30</v>
      </c>
      <c r="D31" s="543">
        <v>31</v>
      </c>
      <c r="E31" s="541">
        <v>3</v>
      </c>
      <c r="F31" s="544">
        <v>0</v>
      </c>
      <c r="G31" s="542">
        <v>0</v>
      </c>
      <c r="H31" s="193">
        <v>70</v>
      </c>
      <c r="I31" s="545">
        <v>18</v>
      </c>
      <c r="J31" s="546">
        <v>21</v>
      </c>
      <c r="K31" s="545">
        <v>21</v>
      </c>
      <c r="L31" s="546">
        <v>3</v>
      </c>
      <c r="M31" s="547">
        <v>0</v>
      </c>
      <c r="N31" s="545">
        <v>0</v>
      </c>
      <c r="O31" s="195">
        <v>70</v>
      </c>
      <c r="P31" s="548">
        <v>18</v>
      </c>
      <c r="Q31" s="549">
        <v>21</v>
      </c>
      <c r="R31" s="548">
        <v>21</v>
      </c>
      <c r="S31" s="549">
        <v>3</v>
      </c>
      <c r="T31" s="550">
        <v>0</v>
      </c>
      <c r="U31" s="551">
        <v>0</v>
      </c>
      <c r="V31" s="135"/>
    </row>
    <row r="32" spans="1:22">
      <c r="A32" s="179">
        <v>76</v>
      </c>
      <c r="B32" s="541">
        <v>15</v>
      </c>
      <c r="C32" s="542">
        <v>15</v>
      </c>
      <c r="D32" s="543">
        <v>15</v>
      </c>
      <c r="E32" s="541">
        <v>3</v>
      </c>
      <c r="F32" s="544">
        <v>0</v>
      </c>
      <c r="G32" s="542">
        <v>0</v>
      </c>
      <c r="H32" s="193">
        <v>76</v>
      </c>
      <c r="I32" s="545">
        <v>10</v>
      </c>
      <c r="J32" s="546">
        <v>11</v>
      </c>
      <c r="K32" s="545">
        <v>11</v>
      </c>
      <c r="L32" s="546">
        <v>3</v>
      </c>
      <c r="M32" s="547">
        <v>0</v>
      </c>
      <c r="N32" s="545">
        <v>0</v>
      </c>
      <c r="O32" s="195">
        <v>76</v>
      </c>
      <c r="P32" s="548">
        <v>10</v>
      </c>
      <c r="Q32" s="549">
        <v>11</v>
      </c>
      <c r="R32" s="548">
        <v>11</v>
      </c>
      <c r="S32" s="549">
        <v>3</v>
      </c>
      <c r="T32" s="550">
        <v>0</v>
      </c>
      <c r="U32" s="551">
        <v>0</v>
      </c>
      <c r="V32" s="135"/>
    </row>
    <row r="33" spans="1:22">
      <c r="A33" s="179">
        <v>78</v>
      </c>
      <c r="B33" s="541">
        <v>17</v>
      </c>
      <c r="C33" s="542">
        <v>17</v>
      </c>
      <c r="D33" s="543">
        <v>17</v>
      </c>
      <c r="E33" s="541">
        <v>0</v>
      </c>
      <c r="F33" s="544">
        <v>0</v>
      </c>
      <c r="G33" s="542">
        <v>0</v>
      </c>
      <c r="H33" s="193">
        <v>78</v>
      </c>
      <c r="I33" s="545">
        <v>9</v>
      </c>
      <c r="J33" s="546">
        <v>9</v>
      </c>
      <c r="K33" s="545">
        <v>9</v>
      </c>
      <c r="L33" s="546">
        <v>0</v>
      </c>
      <c r="M33" s="547">
        <v>0</v>
      </c>
      <c r="N33" s="545">
        <v>0</v>
      </c>
      <c r="O33" s="195">
        <v>78</v>
      </c>
      <c r="P33" s="548">
        <v>9</v>
      </c>
      <c r="Q33" s="549">
        <v>9</v>
      </c>
      <c r="R33" s="548">
        <v>9</v>
      </c>
      <c r="S33" s="549">
        <v>0</v>
      </c>
      <c r="T33" s="550">
        <v>0</v>
      </c>
      <c r="U33" s="551">
        <v>0</v>
      </c>
      <c r="V33" s="135"/>
    </row>
    <row r="34" spans="1:22">
      <c r="A34" s="179">
        <v>81</v>
      </c>
      <c r="B34" s="541">
        <v>17</v>
      </c>
      <c r="C34" s="542">
        <v>17</v>
      </c>
      <c r="D34" s="543">
        <v>21</v>
      </c>
      <c r="E34" s="541">
        <v>3</v>
      </c>
      <c r="F34" s="544">
        <v>1</v>
      </c>
      <c r="G34" s="542">
        <v>4</v>
      </c>
      <c r="H34" s="193">
        <v>81</v>
      </c>
      <c r="I34" s="545">
        <v>17</v>
      </c>
      <c r="J34" s="546">
        <v>14</v>
      </c>
      <c r="K34" s="545">
        <v>16</v>
      </c>
      <c r="L34" s="546">
        <v>3</v>
      </c>
      <c r="M34" s="547">
        <v>4</v>
      </c>
      <c r="N34" s="545">
        <v>1</v>
      </c>
      <c r="O34" s="195">
        <v>81</v>
      </c>
      <c r="P34" s="548">
        <v>17</v>
      </c>
      <c r="Q34" s="549">
        <v>14</v>
      </c>
      <c r="R34" s="548">
        <v>17</v>
      </c>
      <c r="S34" s="549">
        <v>3</v>
      </c>
      <c r="T34" s="550">
        <v>5</v>
      </c>
      <c r="U34" s="551">
        <v>3</v>
      </c>
      <c r="V34" s="135"/>
    </row>
    <row r="35" spans="1:22">
      <c r="A35" s="179">
        <v>90</v>
      </c>
      <c r="B35" s="541">
        <v>16</v>
      </c>
      <c r="C35" s="542">
        <v>14</v>
      </c>
      <c r="D35" s="543">
        <v>17</v>
      </c>
      <c r="E35" s="541">
        <v>0</v>
      </c>
      <c r="F35" s="544">
        <v>3</v>
      </c>
      <c r="G35" s="542">
        <v>2</v>
      </c>
      <c r="H35" s="193">
        <v>90</v>
      </c>
      <c r="I35" s="545">
        <v>13</v>
      </c>
      <c r="J35" s="546">
        <v>11</v>
      </c>
      <c r="K35" s="545">
        <v>13</v>
      </c>
      <c r="L35" s="546">
        <v>0</v>
      </c>
      <c r="M35" s="547">
        <v>3</v>
      </c>
      <c r="N35" s="545">
        <v>2</v>
      </c>
      <c r="O35" s="195">
        <v>90</v>
      </c>
      <c r="P35" s="548">
        <v>12</v>
      </c>
      <c r="Q35" s="549">
        <v>11</v>
      </c>
      <c r="R35" s="548">
        <v>14</v>
      </c>
      <c r="S35" s="549">
        <v>0</v>
      </c>
      <c r="T35" s="550">
        <v>2</v>
      </c>
      <c r="U35" s="551">
        <v>2</v>
      </c>
      <c r="V35" s="135"/>
    </row>
    <row r="36" spans="1:22">
      <c r="A36" s="179">
        <v>92</v>
      </c>
      <c r="B36" s="541">
        <v>19</v>
      </c>
      <c r="C36" s="542">
        <v>15</v>
      </c>
      <c r="D36" s="543">
        <v>17</v>
      </c>
      <c r="E36" s="541">
        <v>2</v>
      </c>
      <c r="F36" s="544">
        <v>3</v>
      </c>
      <c r="G36" s="542">
        <v>1</v>
      </c>
      <c r="H36" s="193">
        <v>92</v>
      </c>
      <c r="I36" s="545">
        <v>12</v>
      </c>
      <c r="J36" s="546">
        <v>12</v>
      </c>
      <c r="K36" s="545">
        <v>14</v>
      </c>
      <c r="L36" s="546">
        <v>2</v>
      </c>
      <c r="M36" s="547">
        <v>0</v>
      </c>
      <c r="N36" s="545">
        <v>2</v>
      </c>
      <c r="O36" s="195">
        <v>92</v>
      </c>
      <c r="P36" s="548">
        <v>14</v>
      </c>
      <c r="Q36" s="549">
        <v>10</v>
      </c>
      <c r="R36" s="548">
        <v>12</v>
      </c>
      <c r="S36" s="549">
        <v>2</v>
      </c>
      <c r="T36" s="550">
        <v>4</v>
      </c>
      <c r="U36" s="551">
        <v>2</v>
      </c>
      <c r="V36" s="135"/>
    </row>
    <row r="37" spans="1:22" s="9" customFormat="1">
      <c r="A37" s="179">
        <v>94</v>
      </c>
      <c r="B37" s="541">
        <v>18</v>
      </c>
      <c r="C37" s="542">
        <v>17</v>
      </c>
      <c r="D37" s="543">
        <v>18</v>
      </c>
      <c r="E37" s="541">
        <v>0</v>
      </c>
      <c r="F37" s="544">
        <v>1</v>
      </c>
      <c r="G37" s="542">
        <v>1</v>
      </c>
      <c r="H37" s="193">
        <v>94</v>
      </c>
      <c r="I37" s="545">
        <v>10</v>
      </c>
      <c r="J37" s="546">
        <v>10</v>
      </c>
      <c r="K37" s="545">
        <v>15</v>
      </c>
      <c r="L37" s="546">
        <v>0</v>
      </c>
      <c r="M37" s="547">
        <v>3</v>
      </c>
      <c r="N37" s="545">
        <v>5</v>
      </c>
      <c r="O37" s="195">
        <v>94</v>
      </c>
      <c r="P37" s="548">
        <v>9</v>
      </c>
      <c r="Q37" s="549">
        <v>11</v>
      </c>
      <c r="R37" s="548">
        <v>16</v>
      </c>
      <c r="S37" s="549">
        <v>0</v>
      </c>
      <c r="T37" s="550">
        <v>2</v>
      </c>
      <c r="U37" s="551">
        <v>5</v>
      </c>
      <c r="V37" s="135"/>
    </row>
    <row r="38" spans="1:22" s="9" customFormat="1">
      <c r="A38" s="179">
        <v>102</v>
      </c>
      <c r="B38" s="541">
        <v>4</v>
      </c>
      <c r="C38" s="542">
        <v>4</v>
      </c>
      <c r="D38" s="543">
        <v>4</v>
      </c>
      <c r="E38" s="541">
        <v>0</v>
      </c>
      <c r="F38" s="544">
        <v>0</v>
      </c>
      <c r="G38" s="542">
        <v>0</v>
      </c>
      <c r="H38" s="193">
        <v>102</v>
      </c>
      <c r="I38" s="545">
        <v>4</v>
      </c>
      <c r="J38" s="546">
        <v>4</v>
      </c>
      <c r="K38" s="545">
        <v>4</v>
      </c>
      <c r="L38" s="546">
        <v>0</v>
      </c>
      <c r="M38" s="547">
        <v>0</v>
      </c>
      <c r="N38" s="545">
        <v>0</v>
      </c>
      <c r="O38" s="195">
        <v>102</v>
      </c>
      <c r="P38" s="548">
        <v>4</v>
      </c>
      <c r="Q38" s="549">
        <v>4</v>
      </c>
      <c r="R38" s="548">
        <v>4</v>
      </c>
      <c r="S38" s="549">
        <v>0</v>
      </c>
      <c r="T38" s="550">
        <v>0</v>
      </c>
      <c r="U38" s="551">
        <v>0</v>
      </c>
      <c r="V38" s="135"/>
    </row>
    <row r="39" spans="1:22" s="9" customFormat="1">
      <c r="A39" s="179">
        <v>105</v>
      </c>
      <c r="B39" s="541">
        <v>24</v>
      </c>
      <c r="C39" s="542">
        <v>24</v>
      </c>
      <c r="D39" s="543">
        <v>27</v>
      </c>
      <c r="E39" s="541">
        <v>1</v>
      </c>
      <c r="F39" s="544">
        <v>0</v>
      </c>
      <c r="G39" s="542">
        <v>0</v>
      </c>
      <c r="H39" s="193">
        <v>105</v>
      </c>
      <c r="I39" s="545">
        <v>14</v>
      </c>
      <c r="J39" s="546">
        <v>15</v>
      </c>
      <c r="K39" s="545">
        <v>15</v>
      </c>
      <c r="L39" s="546">
        <v>1</v>
      </c>
      <c r="M39" s="547">
        <v>0</v>
      </c>
      <c r="N39" s="545">
        <v>0</v>
      </c>
      <c r="O39" s="195">
        <v>105</v>
      </c>
      <c r="P39" s="548">
        <v>14</v>
      </c>
      <c r="Q39" s="549">
        <v>15</v>
      </c>
      <c r="R39" s="548">
        <v>15</v>
      </c>
      <c r="S39" s="549">
        <v>1</v>
      </c>
      <c r="T39" s="550">
        <v>0</v>
      </c>
      <c r="U39" s="551">
        <v>0</v>
      </c>
      <c r="V39" s="135"/>
    </row>
    <row r="40" spans="1:22">
      <c r="A40" s="179">
        <v>106</v>
      </c>
      <c r="B40" s="541">
        <v>10</v>
      </c>
      <c r="C40" s="542">
        <v>10</v>
      </c>
      <c r="D40" s="543">
        <v>11</v>
      </c>
      <c r="E40" s="541">
        <v>0</v>
      </c>
      <c r="F40" s="544">
        <v>0</v>
      </c>
      <c r="G40" s="542">
        <v>0</v>
      </c>
      <c r="H40" s="193">
        <v>106</v>
      </c>
      <c r="I40" s="545">
        <v>5</v>
      </c>
      <c r="J40" s="546">
        <v>6</v>
      </c>
      <c r="K40" s="545">
        <v>6</v>
      </c>
      <c r="L40" s="546">
        <v>0</v>
      </c>
      <c r="M40" s="547">
        <v>0</v>
      </c>
      <c r="N40" s="545">
        <v>0</v>
      </c>
      <c r="O40" s="195">
        <v>106</v>
      </c>
      <c r="P40" s="548">
        <v>5</v>
      </c>
      <c r="Q40" s="549">
        <v>6</v>
      </c>
      <c r="R40" s="548">
        <v>6</v>
      </c>
      <c r="S40" s="549">
        <v>0</v>
      </c>
      <c r="T40" s="550">
        <v>0</v>
      </c>
      <c r="U40" s="551">
        <v>0</v>
      </c>
      <c r="V40" s="135"/>
    </row>
    <row r="41" spans="1:22">
      <c r="A41" s="179">
        <v>108</v>
      </c>
      <c r="B41" s="541">
        <v>27</v>
      </c>
      <c r="C41" s="542">
        <v>23</v>
      </c>
      <c r="D41" s="543">
        <v>32</v>
      </c>
      <c r="E41" s="541">
        <v>0</v>
      </c>
      <c r="F41" s="544">
        <v>2</v>
      </c>
      <c r="G41" s="542">
        <v>0</v>
      </c>
      <c r="H41" s="193">
        <v>108</v>
      </c>
      <c r="I41" s="545">
        <v>15</v>
      </c>
      <c r="J41" s="546">
        <v>15</v>
      </c>
      <c r="K41" s="545">
        <v>16</v>
      </c>
      <c r="L41" s="546">
        <v>0</v>
      </c>
      <c r="M41" s="547">
        <v>0</v>
      </c>
      <c r="N41" s="545">
        <v>0</v>
      </c>
      <c r="O41" s="195">
        <v>108</v>
      </c>
      <c r="P41" s="548">
        <v>15</v>
      </c>
      <c r="Q41" s="549">
        <v>15</v>
      </c>
      <c r="R41" s="548">
        <v>16</v>
      </c>
      <c r="S41" s="549">
        <v>0</v>
      </c>
      <c r="T41" s="550">
        <v>0</v>
      </c>
      <c r="U41" s="551">
        <v>0</v>
      </c>
      <c r="V41" s="135"/>
    </row>
    <row r="42" spans="1:22">
      <c r="A42" s="179">
        <v>110</v>
      </c>
      <c r="B42" s="541">
        <v>16</v>
      </c>
      <c r="C42" s="542">
        <v>17</v>
      </c>
      <c r="D42" s="543">
        <v>17</v>
      </c>
      <c r="E42" s="541">
        <v>0</v>
      </c>
      <c r="F42" s="544">
        <v>0</v>
      </c>
      <c r="G42" s="542">
        <v>0</v>
      </c>
      <c r="H42" s="193">
        <v>110</v>
      </c>
      <c r="I42" s="545">
        <v>7</v>
      </c>
      <c r="J42" s="546">
        <v>8</v>
      </c>
      <c r="K42" s="545">
        <v>8</v>
      </c>
      <c r="L42" s="546">
        <v>0</v>
      </c>
      <c r="M42" s="547">
        <v>0</v>
      </c>
      <c r="N42" s="545">
        <v>0</v>
      </c>
      <c r="O42" s="195">
        <v>110</v>
      </c>
      <c r="P42" s="548">
        <v>7</v>
      </c>
      <c r="Q42" s="549">
        <v>8</v>
      </c>
      <c r="R42" s="548">
        <v>8</v>
      </c>
      <c r="S42" s="549">
        <v>0</v>
      </c>
      <c r="T42" s="550">
        <v>0</v>
      </c>
      <c r="U42" s="551">
        <v>0</v>
      </c>
      <c r="V42" s="135"/>
    </row>
    <row r="43" spans="1:22">
      <c r="A43" s="179">
        <v>111</v>
      </c>
      <c r="B43" s="541">
        <v>27</v>
      </c>
      <c r="C43" s="542">
        <v>27</v>
      </c>
      <c r="D43" s="543">
        <v>27</v>
      </c>
      <c r="E43" s="541">
        <v>2</v>
      </c>
      <c r="F43" s="544">
        <v>3</v>
      </c>
      <c r="G43" s="542">
        <v>0</v>
      </c>
      <c r="H43" s="193">
        <v>111</v>
      </c>
      <c r="I43" s="545">
        <v>15</v>
      </c>
      <c r="J43" s="546">
        <v>15</v>
      </c>
      <c r="K43" s="545">
        <v>15</v>
      </c>
      <c r="L43" s="546">
        <v>1</v>
      </c>
      <c r="M43" s="547">
        <v>1</v>
      </c>
      <c r="N43" s="545">
        <v>0</v>
      </c>
      <c r="O43" s="195">
        <v>111</v>
      </c>
      <c r="P43" s="548">
        <v>13</v>
      </c>
      <c r="Q43" s="549">
        <v>15</v>
      </c>
      <c r="R43" s="548">
        <v>15</v>
      </c>
      <c r="S43" s="549">
        <v>1</v>
      </c>
      <c r="T43" s="550">
        <v>0</v>
      </c>
      <c r="U43" s="551">
        <v>0</v>
      </c>
      <c r="V43" s="135"/>
    </row>
    <row r="44" spans="1:22">
      <c r="A44" s="179">
        <v>115</v>
      </c>
      <c r="B44" s="541">
        <v>21</v>
      </c>
      <c r="C44" s="542">
        <v>18</v>
      </c>
      <c r="D44" s="543">
        <v>23</v>
      </c>
      <c r="E44" s="541">
        <v>0</v>
      </c>
      <c r="F44" s="544">
        <v>0</v>
      </c>
      <c r="G44" s="542">
        <v>1</v>
      </c>
      <c r="H44" s="193">
        <v>115</v>
      </c>
      <c r="I44" s="545">
        <v>13</v>
      </c>
      <c r="J44" s="546">
        <v>14</v>
      </c>
      <c r="K44" s="545">
        <v>14</v>
      </c>
      <c r="L44" s="546">
        <v>0</v>
      </c>
      <c r="M44" s="547">
        <v>1</v>
      </c>
      <c r="N44" s="545">
        <v>0</v>
      </c>
      <c r="O44" s="195">
        <v>115</v>
      </c>
      <c r="P44" s="548">
        <v>11</v>
      </c>
      <c r="Q44" s="549">
        <v>13</v>
      </c>
      <c r="R44" s="548">
        <v>13</v>
      </c>
      <c r="S44" s="549">
        <v>0</v>
      </c>
      <c r="T44" s="550">
        <v>1</v>
      </c>
      <c r="U44" s="551">
        <v>0</v>
      </c>
      <c r="V44" s="135"/>
    </row>
    <row r="45" spans="1:22">
      <c r="A45" s="179">
        <v>117</v>
      </c>
      <c r="B45" s="541">
        <v>18</v>
      </c>
      <c r="C45" s="542">
        <v>13</v>
      </c>
      <c r="D45" s="543">
        <v>17</v>
      </c>
      <c r="E45" s="541">
        <v>2</v>
      </c>
      <c r="F45" s="544">
        <v>6</v>
      </c>
      <c r="G45" s="542">
        <v>4</v>
      </c>
      <c r="H45" s="193">
        <v>117</v>
      </c>
      <c r="I45" s="545">
        <v>8</v>
      </c>
      <c r="J45" s="546">
        <v>8</v>
      </c>
      <c r="K45" s="545">
        <v>8</v>
      </c>
      <c r="L45" s="546">
        <v>2</v>
      </c>
      <c r="M45" s="547">
        <v>0</v>
      </c>
      <c r="N45" s="545">
        <v>0</v>
      </c>
      <c r="O45" s="195">
        <v>117</v>
      </c>
      <c r="P45" s="548">
        <v>7</v>
      </c>
      <c r="Q45" s="549">
        <v>8</v>
      </c>
      <c r="R45" s="548">
        <v>8</v>
      </c>
      <c r="S45" s="549">
        <v>2</v>
      </c>
      <c r="T45" s="550">
        <v>0</v>
      </c>
      <c r="U45" s="551">
        <v>0</v>
      </c>
      <c r="V45" s="135"/>
    </row>
    <row r="46" spans="1:22">
      <c r="A46" s="179">
        <v>120</v>
      </c>
      <c r="B46" s="541">
        <v>8</v>
      </c>
      <c r="C46" s="542">
        <v>8</v>
      </c>
      <c r="D46" s="543">
        <v>8</v>
      </c>
      <c r="E46" s="541">
        <v>0</v>
      </c>
      <c r="F46" s="544">
        <v>0</v>
      </c>
      <c r="G46" s="542">
        <v>0</v>
      </c>
      <c r="H46" s="193">
        <v>120</v>
      </c>
      <c r="I46" s="545">
        <v>5</v>
      </c>
      <c r="J46" s="546">
        <v>5</v>
      </c>
      <c r="K46" s="545">
        <v>5</v>
      </c>
      <c r="L46" s="546">
        <v>0</v>
      </c>
      <c r="M46" s="547">
        <v>0</v>
      </c>
      <c r="N46" s="545">
        <v>0</v>
      </c>
      <c r="O46" s="195">
        <v>120</v>
      </c>
      <c r="P46" s="548">
        <v>5</v>
      </c>
      <c r="Q46" s="549">
        <v>5</v>
      </c>
      <c r="R46" s="548">
        <v>5</v>
      </c>
      <c r="S46" s="549">
        <v>0</v>
      </c>
      <c r="T46" s="550">
        <v>0</v>
      </c>
      <c r="U46" s="551">
        <v>0</v>
      </c>
      <c r="V46" s="135"/>
    </row>
    <row r="47" spans="1:22">
      <c r="A47" s="179">
        <v>127</v>
      </c>
      <c r="B47" s="541">
        <v>7</v>
      </c>
      <c r="C47" s="542">
        <v>7</v>
      </c>
      <c r="D47" s="543">
        <v>7</v>
      </c>
      <c r="E47" s="541">
        <v>0</v>
      </c>
      <c r="F47" s="544">
        <v>0</v>
      </c>
      <c r="G47" s="542">
        <v>0</v>
      </c>
      <c r="H47" s="193">
        <v>127</v>
      </c>
      <c r="I47" s="545">
        <v>5</v>
      </c>
      <c r="J47" s="546">
        <v>5</v>
      </c>
      <c r="K47" s="545">
        <v>5</v>
      </c>
      <c r="L47" s="546">
        <v>0</v>
      </c>
      <c r="M47" s="547">
        <v>0</v>
      </c>
      <c r="N47" s="545">
        <v>0</v>
      </c>
      <c r="O47" s="195">
        <v>127</v>
      </c>
      <c r="P47" s="548">
        <v>5</v>
      </c>
      <c r="Q47" s="549">
        <v>5</v>
      </c>
      <c r="R47" s="548">
        <v>5</v>
      </c>
      <c r="S47" s="549">
        <v>0</v>
      </c>
      <c r="T47" s="550">
        <v>0</v>
      </c>
      <c r="U47" s="551">
        <v>0</v>
      </c>
      <c r="V47" s="135"/>
    </row>
    <row r="48" spans="1:22">
      <c r="A48" s="179">
        <v>134</v>
      </c>
      <c r="B48" s="541">
        <v>6</v>
      </c>
      <c r="C48" s="542">
        <v>3</v>
      </c>
      <c r="D48" s="543">
        <v>8</v>
      </c>
      <c r="E48" s="541">
        <v>0</v>
      </c>
      <c r="F48" s="544">
        <v>0</v>
      </c>
      <c r="G48" s="542">
        <v>0</v>
      </c>
      <c r="H48" s="193">
        <v>134</v>
      </c>
      <c r="I48" s="545">
        <v>4</v>
      </c>
      <c r="J48" s="546">
        <v>4</v>
      </c>
      <c r="K48" s="545">
        <v>5</v>
      </c>
      <c r="L48" s="546">
        <v>0</v>
      </c>
      <c r="M48" s="547">
        <v>0</v>
      </c>
      <c r="N48" s="545">
        <v>0</v>
      </c>
      <c r="O48" s="195">
        <v>134</v>
      </c>
      <c r="P48" s="548">
        <v>4</v>
      </c>
      <c r="Q48" s="549">
        <v>4</v>
      </c>
      <c r="R48" s="548">
        <v>5</v>
      </c>
      <c r="S48" s="549">
        <v>0</v>
      </c>
      <c r="T48" s="550">
        <v>0</v>
      </c>
      <c r="U48" s="551">
        <v>0</v>
      </c>
      <c r="V48" s="135"/>
    </row>
    <row r="49" spans="1:22" s="9" customFormat="1">
      <c r="A49" s="179">
        <v>150</v>
      </c>
      <c r="B49" s="541">
        <v>10</v>
      </c>
      <c r="C49" s="542">
        <v>8</v>
      </c>
      <c r="D49" s="543">
        <v>13</v>
      </c>
      <c r="E49" s="541">
        <v>1</v>
      </c>
      <c r="F49" s="544">
        <v>2</v>
      </c>
      <c r="G49" s="542">
        <v>5</v>
      </c>
      <c r="H49" s="193">
        <v>150</v>
      </c>
      <c r="I49" s="545">
        <v>5</v>
      </c>
      <c r="J49" s="546">
        <v>5</v>
      </c>
      <c r="K49" s="545">
        <v>5</v>
      </c>
      <c r="L49" s="546">
        <v>1</v>
      </c>
      <c r="M49" s="547">
        <v>0</v>
      </c>
      <c r="N49" s="545">
        <v>0</v>
      </c>
      <c r="O49" s="195">
        <v>150</v>
      </c>
      <c r="P49" s="548">
        <v>6</v>
      </c>
      <c r="Q49" s="549">
        <v>5</v>
      </c>
      <c r="R49" s="548">
        <v>5</v>
      </c>
      <c r="S49" s="549">
        <v>1</v>
      </c>
      <c r="T49" s="550">
        <v>1</v>
      </c>
      <c r="U49" s="551">
        <v>0</v>
      </c>
      <c r="V49" s="135"/>
    </row>
    <row r="50" spans="1:22" s="9" customFormat="1">
      <c r="A50" s="179">
        <v>152</v>
      </c>
      <c r="B50" s="541">
        <v>14</v>
      </c>
      <c r="C50" s="542">
        <v>12</v>
      </c>
      <c r="D50" s="543">
        <v>25</v>
      </c>
      <c r="E50" s="541">
        <v>0</v>
      </c>
      <c r="F50" s="544">
        <v>2</v>
      </c>
      <c r="G50" s="542">
        <v>4</v>
      </c>
      <c r="H50" s="193">
        <v>152</v>
      </c>
      <c r="I50" s="545">
        <v>17</v>
      </c>
      <c r="J50" s="546">
        <v>11</v>
      </c>
      <c r="K50" s="545">
        <v>13</v>
      </c>
      <c r="L50" s="546">
        <v>0</v>
      </c>
      <c r="M50" s="547">
        <v>7</v>
      </c>
      <c r="N50" s="545">
        <v>1</v>
      </c>
      <c r="O50" s="195">
        <v>152</v>
      </c>
      <c r="P50" s="548">
        <v>17</v>
      </c>
      <c r="Q50" s="549">
        <v>10</v>
      </c>
      <c r="R50" s="548">
        <v>18</v>
      </c>
      <c r="S50" s="549">
        <v>0</v>
      </c>
      <c r="T50" s="550">
        <v>7</v>
      </c>
      <c r="U50" s="551">
        <v>7</v>
      </c>
      <c r="V50" s="135"/>
    </row>
    <row r="51" spans="1:22" s="9" customFormat="1">
      <c r="A51" s="179">
        <v>154</v>
      </c>
      <c r="B51" s="541">
        <v>5</v>
      </c>
      <c r="C51" s="542">
        <v>0</v>
      </c>
      <c r="D51" s="543">
        <v>5</v>
      </c>
      <c r="E51" s="541">
        <v>0</v>
      </c>
      <c r="F51" s="544">
        <v>5</v>
      </c>
      <c r="G51" s="542">
        <v>5</v>
      </c>
      <c r="H51" s="193">
        <v>154</v>
      </c>
      <c r="I51" s="545">
        <v>5</v>
      </c>
      <c r="J51" s="546">
        <v>0</v>
      </c>
      <c r="K51" s="545">
        <v>5</v>
      </c>
      <c r="L51" s="546">
        <v>0</v>
      </c>
      <c r="M51" s="547">
        <v>5</v>
      </c>
      <c r="N51" s="545">
        <v>5</v>
      </c>
      <c r="O51" s="195">
        <v>154</v>
      </c>
      <c r="P51" s="548">
        <v>5</v>
      </c>
      <c r="Q51" s="549">
        <v>0</v>
      </c>
      <c r="R51" s="548">
        <v>5</v>
      </c>
      <c r="S51" s="549">
        <v>0</v>
      </c>
      <c r="T51" s="550">
        <v>5</v>
      </c>
      <c r="U51" s="551">
        <v>5</v>
      </c>
      <c r="V51" s="135"/>
    </row>
    <row r="52" spans="1:22" s="9" customFormat="1">
      <c r="A52" s="179">
        <v>155</v>
      </c>
      <c r="B52" s="541">
        <v>8</v>
      </c>
      <c r="C52" s="542">
        <v>5</v>
      </c>
      <c r="D52" s="543">
        <v>6</v>
      </c>
      <c r="E52" s="541">
        <v>0</v>
      </c>
      <c r="F52" s="544">
        <v>3</v>
      </c>
      <c r="G52" s="542">
        <v>0</v>
      </c>
      <c r="H52" s="193">
        <v>155</v>
      </c>
      <c r="I52" s="545">
        <v>8</v>
      </c>
      <c r="J52" s="546">
        <v>6</v>
      </c>
      <c r="K52" s="545">
        <v>6</v>
      </c>
      <c r="L52" s="546">
        <v>0</v>
      </c>
      <c r="M52" s="547">
        <v>2</v>
      </c>
      <c r="N52" s="545">
        <v>0</v>
      </c>
      <c r="O52" s="195">
        <v>155</v>
      </c>
      <c r="P52" s="548">
        <v>9</v>
      </c>
      <c r="Q52" s="549">
        <v>6</v>
      </c>
      <c r="R52" s="548">
        <v>6</v>
      </c>
      <c r="S52" s="549">
        <v>0</v>
      </c>
      <c r="T52" s="550">
        <v>3</v>
      </c>
      <c r="U52" s="551">
        <v>0</v>
      </c>
      <c r="V52" s="135"/>
    </row>
    <row r="53" spans="1:22" s="9" customFormat="1">
      <c r="A53" s="179">
        <v>158</v>
      </c>
      <c r="B53" s="541">
        <v>3</v>
      </c>
      <c r="C53" s="542">
        <v>3</v>
      </c>
      <c r="D53" s="543">
        <v>6</v>
      </c>
      <c r="E53" s="541">
        <v>0</v>
      </c>
      <c r="F53" s="544">
        <v>0</v>
      </c>
      <c r="G53" s="542">
        <v>2</v>
      </c>
      <c r="H53" s="193">
        <v>158</v>
      </c>
      <c r="I53" s="545">
        <v>3</v>
      </c>
      <c r="J53" s="546">
        <v>3</v>
      </c>
      <c r="K53" s="545">
        <v>3</v>
      </c>
      <c r="L53" s="546">
        <v>0</v>
      </c>
      <c r="M53" s="547">
        <v>0</v>
      </c>
      <c r="N53" s="545">
        <v>0</v>
      </c>
      <c r="O53" s="195">
        <v>158</v>
      </c>
      <c r="P53" s="548">
        <v>3</v>
      </c>
      <c r="Q53" s="549">
        <v>3</v>
      </c>
      <c r="R53" s="548">
        <v>3</v>
      </c>
      <c r="S53" s="549">
        <v>0</v>
      </c>
      <c r="T53" s="550">
        <v>0</v>
      </c>
      <c r="U53" s="551">
        <v>0</v>
      </c>
      <c r="V53" s="135"/>
    </row>
    <row r="54" spans="1:22" s="9" customFormat="1">
      <c r="A54" s="179">
        <v>161</v>
      </c>
      <c r="B54" s="541">
        <v>5</v>
      </c>
      <c r="C54" s="542">
        <v>3</v>
      </c>
      <c r="D54" s="543">
        <v>5</v>
      </c>
      <c r="E54" s="541">
        <v>0</v>
      </c>
      <c r="F54" s="544">
        <v>0</v>
      </c>
      <c r="G54" s="542">
        <v>1</v>
      </c>
      <c r="H54" s="193">
        <v>161</v>
      </c>
      <c r="I54" s="545">
        <v>3</v>
      </c>
      <c r="J54" s="546">
        <v>3</v>
      </c>
      <c r="K54" s="545">
        <v>3</v>
      </c>
      <c r="L54" s="546">
        <v>0</v>
      </c>
      <c r="M54" s="547">
        <v>0</v>
      </c>
      <c r="N54" s="545">
        <v>0</v>
      </c>
      <c r="O54" s="195">
        <v>161</v>
      </c>
      <c r="P54" s="548">
        <v>3</v>
      </c>
      <c r="Q54" s="549">
        <v>3</v>
      </c>
      <c r="R54" s="548">
        <v>3</v>
      </c>
      <c r="S54" s="549">
        <v>0</v>
      </c>
      <c r="T54" s="550">
        <v>0</v>
      </c>
      <c r="U54" s="551">
        <v>0</v>
      </c>
      <c r="V54" s="135"/>
    </row>
    <row r="55" spans="1:22" s="9" customFormat="1">
      <c r="A55" s="179">
        <v>162</v>
      </c>
      <c r="B55" s="541">
        <v>16</v>
      </c>
      <c r="C55" s="542">
        <v>15</v>
      </c>
      <c r="D55" s="543">
        <v>19</v>
      </c>
      <c r="E55" s="541">
        <v>3</v>
      </c>
      <c r="F55" s="544">
        <v>1</v>
      </c>
      <c r="G55" s="542">
        <v>3</v>
      </c>
      <c r="H55" s="193">
        <v>162</v>
      </c>
      <c r="I55" s="545">
        <v>15</v>
      </c>
      <c r="J55" s="546">
        <v>11</v>
      </c>
      <c r="K55" s="545">
        <v>13</v>
      </c>
      <c r="L55" s="546">
        <v>3</v>
      </c>
      <c r="M55" s="547">
        <v>7</v>
      </c>
      <c r="N55" s="545">
        <v>2</v>
      </c>
      <c r="O55" s="195">
        <v>162</v>
      </c>
      <c r="P55" s="548">
        <v>14</v>
      </c>
      <c r="Q55" s="549">
        <v>6</v>
      </c>
      <c r="R55" s="548">
        <v>12</v>
      </c>
      <c r="S55" s="549">
        <v>3</v>
      </c>
      <c r="T55" s="550">
        <v>8</v>
      </c>
      <c r="U55" s="551">
        <v>6</v>
      </c>
      <c r="V55" s="135"/>
    </row>
    <row r="56" spans="1:22" s="9" customFormat="1">
      <c r="A56" s="179">
        <v>164</v>
      </c>
      <c r="B56" s="541">
        <v>19</v>
      </c>
      <c r="C56" s="542">
        <v>15</v>
      </c>
      <c r="D56" s="543">
        <v>21</v>
      </c>
      <c r="E56" s="541">
        <v>0</v>
      </c>
      <c r="F56" s="544">
        <v>2</v>
      </c>
      <c r="G56" s="542">
        <v>4</v>
      </c>
      <c r="H56" s="193">
        <v>164</v>
      </c>
      <c r="I56" s="545">
        <v>13</v>
      </c>
      <c r="J56" s="546">
        <v>8</v>
      </c>
      <c r="K56" s="545">
        <v>11</v>
      </c>
      <c r="L56" s="546">
        <v>0</v>
      </c>
      <c r="M56" s="547">
        <v>5</v>
      </c>
      <c r="N56" s="545">
        <v>3</v>
      </c>
      <c r="O56" s="195">
        <v>164</v>
      </c>
      <c r="P56" s="548">
        <v>13</v>
      </c>
      <c r="Q56" s="549">
        <v>8</v>
      </c>
      <c r="R56" s="548">
        <v>10</v>
      </c>
      <c r="S56" s="549">
        <v>0</v>
      </c>
      <c r="T56" s="550">
        <v>5</v>
      </c>
      <c r="U56" s="551">
        <v>2</v>
      </c>
      <c r="V56" s="135"/>
    </row>
    <row r="57" spans="1:22">
      <c r="A57" s="179">
        <v>165</v>
      </c>
      <c r="B57" s="541">
        <v>21</v>
      </c>
      <c r="C57" s="542">
        <v>14</v>
      </c>
      <c r="D57" s="543">
        <v>24</v>
      </c>
      <c r="E57" s="541">
        <v>0</v>
      </c>
      <c r="F57" s="544">
        <v>5</v>
      </c>
      <c r="G57" s="542">
        <v>7</v>
      </c>
      <c r="H57" s="193">
        <v>165</v>
      </c>
      <c r="I57" s="545">
        <v>13</v>
      </c>
      <c r="J57" s="546">
        <v>6</v>
      </c>
      <c r="K57" s="545">
        <v>10</v>
      </c>
      <c r="L57" s="546">
        <v>0</v>
      </c>
      <c r="M57" s="547">
        <v>7</v>
      </c>
      <c r="N57" s="545">
        <v>3</v>
      </c>
      <c r="O57" s="195">
        <v>165</v>
      </c>
      <c r="P57" s="548">
        <v>13</v>
      </c>
      <c r="Q57" s="549">
        <v>6</v>
      </c>
      <c r="R57" s="548">
        <v>10</v>
      </c>
      <c r="S57" s="549">
        <v>0</v>
      </c>
      <c r="T57" s="550">
        <v>7</v>
      </c>
      <c r="U57" s="551">
        <v>3</v>
      </c>
      <c r="V57" s="135"/>
    </row>
    <row r="58" spans="1:22">
      <c r="A58" s="179">
        <v>166</v>
      </c>
      <c r="B58" s="541">
        <v>11</v>
      </c>
      <c r="C58" s="542">
        <v>10</v>
      </c>
      <c r="D58" s="543">
        <v>13</v>
      </c>
      <c r="E58" s="541">
        <v>0</v>
      </c>
      <c r="F58" s="544">
        <v>0</v>
      </c>
      <c r="G58" s="542">
        <v>0</v>
      </c>
      <c r="H58" s="193">
        <v>166</v>
      </c>
      <c r="I58" s="545">
        <v>5</v>
      </c>
      <c r="J58" s="546">
        <v>5</v>
      </c>
      <c r="K58" s="545">
        <v>5</v>
      </c>
      <c r="L58" s="546">
        <v>0</v>
      </c>
      <c r="M58" s="547">
        <v>0</v>
      </c>
      <c r="N58" s="545">
        <v>0</v>
      </c>
      <c r="O58" s="195">
        <v>166</v>
      </c>
      <c r="P58" s="548">
        <v>5</v>
      </c>
      <c r="Q58" s="549">
        <v>5</v>
      </c>
      <c r="R58" s="548">
        <v>5</v>
      </c>
      <c r="S58" s="549">
        <v>0</v>
      </c>
      <c r="T58" s="550">
        <v>0</v>
      </c>
      <c r="U58" s="551">
        <v>0</v>
      </c>
      <c r="V58" s="135"/>
    </row>
    <row r="59" spans="1:22">
      <c r="A59" s="179">
        <v>169</v>
      </c>
      <c r="B59" s="541">
        <v>6</v>
      </c>
      <c r="C59" s="542">
        <v>5</v>
      </c>
      <c r="D59" s="543">
        <v>10</v>
      </c>
      <c r="E59" s="541">
        <v>0</v>
      </c>
      <c r="F59" s="544">
        <v>0</v>
      </c>
      <c r="G59" s="542">
        <v>0</v>
      </c>
      <c r="H59" s="193">
        <v>169</v>
      </c>
      <c r="I59" s="545">
        <v>5</v>
      </c>
      <c r="J59" s="546">
        <v>5</v>
      </c>
      <c r="K59" s="545">
        <v>5</v>
      </c>
      <c r="L59" s="546">
        <v>0</v>
      </c>
      <c r="M59" s="547">
        <v>0</v>
      </c>
      <c r="N59" s="545">
        <v>0</v>
      </c>
      <c r="O59" s="195">
        <v>169</v>
      </c>
      <c r="P59" s="548">
        <v>5</v>
      </c>
      <c r="Q59" s="549">
        <v>5</v>
      </c>
      <c r="R59" s="548">
        <v>5</v>
      </c>
      <c r="S59" s="549">
        <v>0</v>
      </c>
      <c r="T59" s="550">
        <v>0</v>
      </c>
      <c r="U59" s="551">
        <v>0</v>
      </c>
      <c r="V59" s="135"/>
    </row>
    <row r="60" spans="1:22">
      <c r="A60" s="179">
        <v>179</v>
      </c>
      <c r="B60" s="541">
        <v>4</v>
      </c>
      <c r="C60" s="542">
        <v>4</v>
      </c>
      <c r="D60" s="543">
        <v>4</v>
      </c>
      <c r="E60" s="541">
        <v>0</v>
      </c>
      <c r="F60" s="544">
        <v>0</v>
      </c>
      <c r="G60" s="542">
        <v>0</v>
      </c>
      <c r="H60" s="193">
        <v>179</v>
      </c>
      <c r="I60" s="545">
        <v>3</v>
      </c>
      <c r="J60" s="546">
        <v>3</v>
      </c>
      <c r="K60" s="545">
        <v>3</v>
      </c>
      <c r="L60" s="546">
        <v>0</v>
      </c>
      <c r="M60" s="547">
        <v>0</v>
      </c>
      <c r="N60" s="545">
        <v>0</v>
      </c>
      <c r="O60" s="195">
        <v>179</v>
      </c>
      <c r="P60" s="548">
        <v>3</v>
      </c>
      <c r="Q60" s="549">
        <v>3</v>
      </c>
      <c r="R60" s="548">
        <v>3</v>
      </c>
      <c r="S60" s="549">
        <v>0</v>
      </c>
      <c r="T60" s="550">
        <v>0</v>
      </c>
      <c r="U60" s="551">
        <v>0</v>
      </c>
      <c r="V60" s="135"/>
    </row>
    <row r="61" spans="1:22">
      <c r="A61" s="179">
        <v>180</v>
      </c>
      <c r="B61" s="541">
        <v>19</v>
      </c>
      <c r="C61" s="542">
        <v>22</v>
      </c>
      <c r="D61" s="543">
        <v>22</v>
      </c>
      <c r="E61" s="541">
        <v>2</v>
      </c>
      <c r="F61" s="544">
        <v>0</v>
      </c>
      <c r="G61" s="542">
        <v>0</v>
      </c>
      <c r="H61" s="193">
        <v>180</v>
      </c>
      <c r="I61" s="545">
        <v>16</v>
      </c>
      <c r="J61" s="546">
        <v>18</v>
      </c>
      <c r="K61" s="545">
        <v>20</v>
      </c>
      <c r="L61" s="546">
        <v>2</v>
      </c>
      <c r="M61" s="547">
        <v>0</v>
      </c>
      <c r="N61" s="545">
        <v>0</v>
      </c>
      <c r="O61" s="195">
        <v>180</v>
      </c>
      <c r="P61" s="548">
        <v>16</v>
      </c>
      <c r="Q61" s="549">
        <v>18</v>
      </c>
      <c r="R61" s="548">
        <v>20</v>
      </c>
      <c r="S61" s="549">
        <v>2</v>
      </c>
      <c r="T61" s="550">
        <v>0</v>
      </c>
      <c r="U61" s="551">
        <v>0</v>
      </c>
      <c r="V61" s="135"/>
    </row>
    <row r="62" spans="1:22">
      <c r="A62" s="179">
        <v>182</v>
      </c>
      <c r="B62" s="541">
        <v>7</v>
      </c>
      <c r="C62" s="542">
        <v>6</v>
      </c>
      <c r="D62" s="543">
        <v>12</v>
      </c>
      <c r="E62" s="541">
        <v>0</v>
      </c>
      <c r="F62" s="544">
        <v>0</v>
      </c>
      <c r="G62" s="542">
        <v>0</v>
      </c>
      <c r="H62" s="193">
        <v>182</v>
      </c>
      <c r="I62" s="545">
        <v>5</v>
      </c>
      <c r="J62" s="546">
        <v>7</v>
      </c>
      <c r="K62" s="545">
        <v>7</v>
      </c>
      <c r="L62" s="546">
        <v>0</v>
      </c>
      <c r="M62" s="547">
        <v>0</v>
      </c>
      <c r="N62" s="545">
        <v>0</v>
      </c>
      <c r="O62" s="195">
        <v>182</v>
      </c>
      <c r="P62" s="548">
        <v>5</v>
      </c>
      <c r="Q62" s="549">
        <v>7</v>
      </c>
      <c r="R62" s="548">
        <v>7</v>
      </c>
      <c r="S62" s="549">
        <v>0</v>
      </c>
      <c r="T62" s="550">
        <v>0</v>
      </c>
      <c r="U62" s="551">
        <v>0</v>
      </c>
      <c r="V62" s="135"/>
    </row>
    <row r="63" spans="1:22">
      <c r="A63" s="179">
        <v>202</v>
      </c>
      <c r="B63" s="541">
        <v>2</v>
      </c>
      <c r="C63" s="542">
        <v>2</v>
      </c>
      <c r="D63" s="543">
        <v>2</v>
      </c>
      <c r="E63" s="541">
        <v>0</v>
      </c>
      <c r="F63" s="544">
        <v>0</v>
      </c>
      <c r="G63" s="542">
        <v>0</v>
      </c>
      <c r="H63" s="193"/>
      <c r="I63" s="545"/>
      <c r="J63" s="546"/>
      <c r="K63" s="545"/>
      <c r="L63" s="546"/>
      <c r="M63" s="547"/>
      <c r="N63" s="545"/>
      <c r="O63" s="195"/>
      <c r="P63" s="548"/>
      <c r="Q63" s="549"/>
      <c r="R63" s="548"/>
      <c r="S63" s="549"/>
      <c r="T63" s="550"/>
      <c r="U63" s="551"/>
      <c r="V63" s="135"/>
    </row>
    <row r="64" spans="1:22">
      <c r="A64" s="179">
        <v>204</v>
      </c>
      <c r="B64" s="541">
        <v>20</v>
      </c>
      <c r="C64" s="542">
        <v>20</v>
      </c>
      <c r="D64" s="543">
        <v>21</v>
      </c>
      <c r="E64" s="541">
        <v>5</v>
      </c>
      <c r="F64" s="544">
        <v>0</v>
      </c>
      <c r="G64" s="542">
        <v>0</v>
      </c>
      <c r="H64" s="193">
        <v>204</v>
      </c>
      <c r="I64" s="545">
        <v>15</v>
      </c>
      <c r="J64" s="546">
        <v>16</v>
      </c>
      <c r="K64" s="545">
        <v>17</v>
      </c>
      <c r="L64" s="546">
        <v>5</v>
      </c>
      <c r="M64" s="547">
        <v>0</v>
      </c>
      <c r="N64" s="545">
        <v>0</v>
      </c>
      <c r="O64" s="195">
        <v>204</v>
      </c>
      <c r="P64" s="548">
        <v>15</v>
      </c>
      <c r="Q64" s="549">
        <v>16</v>
      </c>
      <c r="R64" s="548">
        <v>16</v>
      </c>
      <c r="S64" s="549">
        <v>5</v>
      </c>
      <c r="T64" s="550">
        <v>0</v>
      </c>
      <c r="U64" s="551">
        <v>0</v>
      </c>
      <c r="V64" s="135"/>
    </row>
    <row r="65" spans="1:22">
      <c r="A65" s="179">
        <v>206</v>
      </c>
      <c r="B65" s="541">
        <v>12</v>
      </c>
      <c r="C65" s="542">
        <v>14</v>
      </c>
      <c r="D65" s="543">
        <v>14</v>
      </c>
      <c r="E65" s="541">
        <v>0</v>
      </c>
      <c r="F65" s="544">
        <v>0</v>
      </c>
      <c r="G65" s="542">
        <v>0</v>
      </c>
      <c r="H65" s="193">
        <v>206</v>
      </c>
      <c r="I65" s="545">
        <v>9</v>
      </c>
      <c r="J65" s="546">
        <v>10</v>
      </c>
      <c r="K65" s="545">
        <v>10</v>
      </c>
      <c r="L65" s="546">
        <v>0</v>
      </c>
      <c r="M65" s="547">
        <v>0</v>
      </c>
      <c r="N65" s="545">
        <v>0</v>
      </c>
      <c r="O65" s="195">
        <v>206</v>
      </c>
      <c r="P65" s="548">
        <v>9</v>
      </c>
      <c r="Q65" s="549">
        <v>10</v>
      </c>
      <c r="R65" s="548">
        <v>10</v>
      </c>
      <c r="S65" s="549">
        <v>0</v>
      </c>
      <c r="T65" s="550">
        <v>0</v>
      </c>
      <c r="U65" s="551">
        <v>0</v>
      </c>
      <c r="V65" s="135"/>
    </row>
    <row r="66" spans="1:22">
      <c r="A66" s="179">
        <v>207</v>
      </c>
      <c r="B66" s="541">
        <v>30</v>
      </c>
      <c r="C66" s="542">
        <v>26</v>
      </c>
      <c r="D66" s="543">
        <v>36</v>
      </c>
      <c r="E66" s="541">
        <v>2</v>
      </c>
      <c r="F66" s="544">
        <v>1</v>
      </c>
      <c r="G66" s="542">
        <v>0</v>
      </c>
      <c r="H66" s="193">
        <v>207</v>
      </c>
      <c r="I66" s="545">
        <v>17</v>
      </c>
      <c r="J66" s="546">
        <v>20</v>
      </c>
      <c r="K66" s="545">
        <v>20</v>
      </c>
      <c r="L66" s="546">
        <v>2</v>
      </c>
      <c r="M66" s="547">
        <v>0</v>
      </c>
      <c r="N66" s="545">
        <v>0</v>
      </c>
      <c r="O66" s="195">
        <v>207</v>
      </c>
      <c r="P66" s="548">
        <v>17</v>
      </c>
      <c r="Q66" s="549">
        <v>19</v>
      </c>
      <c r="R66" s="548">
        <v>20</v>
      </c>
      <c r="S66" s="549">
        <v>2</v>
      </c>
      <c r="T66" s="550">
        <v>0</v>
      </c>
      <c r="U66" s="551">
        <v>0</v>
      </c>
      <c r="V66" s="135"/>
    </row>
    <row r="67" spans="1:22">
      <c r="A67" s="179">
        <v>209</v>
      </c>
      <c r="B67" s="541">
        <v>2</v>
      </c>
      <c r="C67" s="542">
        <v>2</v>
      </c>
      <c r="D67" s="543">
        <v>2</v>
      </c>
      <c r="E67" s="541">
        <v>0</v>
      </c>
      <c r="F67" s="544">
        <v>0</v>
      </c>
      <c r="G67" s="542">
        <v>0</v>
      </c>
      <c r="H67" s="193"/>
      <c r="I67" s="545"/>
      <c r="J67" s="546"/>
      <c r="K67" s="545"/>
      <c r="L67" s="546"/>
      <c r="M67" s="547"/>
      <c r="N67" s="545"/>
      <c r="O67" s="195"/>
      <c r="P67" s="548"/>
      <c r="Q67" s="549"/>
      <c r="R67" s="548"/>
      <c r="S67" s="549"/>
      <c r="T67" s="550"/>
      <c r="U67" s="551"/>
      <c r="V67" s="135"/>
    </row>
    <row r="68" spans="1:22">
      <c r="A68" s="179">
        <v>210</v>
      </c>
      <c r="B68" s="541">
        <v>25</v>
      </c>
      <c r="C68" s="542">
        <v>24</v>
      </c>
      <c r="D68" s="543">
        <v>28</v>
      </c>
      <c r="E68" s="541">
        <v>0</v>
      </c>
      <c r="F68" s="544">
        <v>1</v>
      </c>
      <c r="G68" s="542">
        <v>4</v>
      </c>
      <c r="H68" s="193">
        <v>210</v>
      </c>
      <c r="I68" s="545">
        <v>21</v>
      </c>
      <c r="J68" s="546">
        <v>23</v>
      </c>
      <c r="K68" s="545">
        <v>24</v>
      </c>
      <c r="L68" s="546">
        <v>0</v>
      </c>
      <c r="M68" s="547">
        <v>2</v>
      </c>
      <c r="N68" s="545">
        <v>0</v>
      </c>
      <c r="O68" s="195">
        <v>210</v>
      </c>
      <c r="P68" s="548">
        <v>21</v>
      </c>
      <c r="Q68" s="549">
        <v>23</v>
      </c>
      <c r="R68" s="548">
        <v>23</v>
      </c>
      <c r="S68" s="549">
        <v>0</v>
      </c>
      <c r="T68" s="550">
        <v>1</v>
      </c>
      <c r="U68" s="551">
        <v>0</v>
      </c>
      <c r="V68" s="135"/>
    </row>
    <row r="69" spans="1:22">
      <c r="A69" s="179">
        <v>211</v>
      </c>
      <c r="B69" s="541">
        <v>3</v>
      </c>
      <c r="C69" s="542">
        <v>0</v>
      </c>
      <c r="D69" s="543">
        <v>3</v>
      </c>
      <c r="E69" s="541">
        <v>0</v>
      </c>
      <c r="F69" s="544">
        <v>0</v>
      </c>
      <c r="G69" s="542">
        <v>0</v>
      </c>
      <c r="H69" s="193"/>
      <c r="I69" s="545"/>
      <c r="J69" s="546"/>
      <c r="K69" s="545"/>
      <c r="L69" s="546"/>
      <c r="M69" s="547"/>
      <c r="N69" s="545"/>
      <c r="O69" s="195"/>
      <c r="P69" s="548"/>
      <c r="Q69" s="549"/>
      <c r="R69" s="548"/>
      <c r="S69" s="549"/>
      <c r="T69" s="550"/>
      <c r="U69" s="551"/>
      <c r="V69" s="135"/>
    </row>
    <row r="70" spans="1:22">
      <c r="A70" s="179">
        <v>212</v>
      </c>
      <c r="B70" s="541">
        <v>18</v>
      </c>
      <c r="C70" s="542">
        <v>19</v>
      </c>
      <c r="D70" s="543">
        <v>21</v>
      </c>
      <c r="E70" s="541">
        <v>0</v>
      </c>
      <c r="F70" s="544">
        <v>0</v>
      </c>
      <c r="G70" s="542">
        <v>0</v>
      </c>
      <c r="H70" s="193">
        <v>212</v>
      </c>
      <c r="I70" s="545">
        <v>10</v>
      </c>
      <c r="J70" s="546">
        <v>13</v>
      </c>
      <c r="K70" s="545">
        <v>13</v>
      </c>
      <c r="L70" s="546">
        <v>0</v>
      </c>
      <c r="M70" s="547">
        <v>0</v>
      </c>
      <c r="N70" s="545">
        <v>0</v>
      </c>
      <c r="O70" s="195">
        <v>212</v>
      </c>
      <c r="P70" s="548">
        <v>10</v>
      </c>
      <c r="Q70" s="549">
        <v>13</v>
      </c>
      <c r="R70" s="548">
        <v>13</v>
      </c>
      <c r="S70" s="549">
        <v>0</v>
      </c>
      <c r="T70" s="550">
        <v>0</v>
      </c>
      <c r="U70" s="551">
        <v>0</v>
      </c>
      <c r="V70" s="135"/>
    </row>
    <row r="71" spans="1:22" s="9" customFormat="1">
      <c r="A71" s="179">
        <v>217</v>
      </c>
      <c r="B71" s="541">
        <v>15</v>
      </c>
      <c r="C71" s="542">
        <v>17</v>
      </c>
      <c r="D71" s="543">
        <v>21</v>
      </c>
      <c r="E71" s="541">
        <v>3</v>
      </c>
      <c r="F71" s="544">
        <v>0</v>
      </c>
      <c r="G71" s="542">
        <v>1</v>
      </c>
      <c r="H71" s="193">
        <v>217</v>
      </c>
      <c r="I71" s="545">
        <v>10</v>
      </c>
      <c r="J71" s="546">
        <v>12</v>
      </c>
      <c r="K71" s="545">
        <v>12</v>
      </c>
      <c r="L71" s="546">
        <v>3</v>
      </c>
      <c r="M71" s="547">
        <v>0</v>
      </c>
      <c r="N71" s="545">
        <v>0</v>
      </c>
      <c r="O71" s="195">
        <v>217</v>
      </c>
      <c r="P71" s="548">
        <v>10</v>
      </c>
      <c r="Q71" s="549">
        <v>12</v>
      </c>
      <c r="R71" s="548">
        <v>12</v>
      </c>
      <c r="S71" s="549">
        <v>3</v>
      </c>
      <c r="T71" s="550">
        <v>0</v>
      </c>
      <c r="U71" s="551">
        <v>0</v>
      </c>
      <c r="V71" s="135"/>
    </row>
    <row r="72" spans="1:22" s="9" customFormat="1">
      <c r="A72" s="179">
        <v>222</v>
      </c>
      <c r="B72" s="541">
        <v>5</v>
      </c>
      <c r="C72" s="542">
        <v>5</v>
      </c>
      <c r="D72" s="543">
        <v>5</v>
      </c>
      <c r="E72" s="541">
        <v>0</v>
      </c>
      <c r="F72" s="544">
        <v>0</v>
      </c>
      <c r="G72" s="542">
        <v>0</v>
      </c>
      <c r="H72" s="193">
        <v>222</v>
      </c>
      <c r="I72" s="545">
        <v>3</v>
      </c>
      <c r="J72" s="546">
        <v>3</v>
      </c>
      <c r="K72" s="545">
        <v>3</v>
      </c>
      <c r="L72" s="546">
        <v>0</v>
      </c>
      <c r="M72" s="547">
        <v>0</v>
      </c>
      <c r="N72" s="545">
        <v>0</v>
      </c>
      <c r="O72" s="195">
        <v>222</v>
      </c>
      <c r="P72" s="548">
        <v>3</v>
      </c>
      <c r="Q72" s="549">
        <v>3</v>
      </c>
      <c r="R72" s="548">
        <v>3</v>
      </c>
      <c r="S72" s="549">
        <v>0</v>
      </c>
      <c r="T72" s="550">
        <v>0</v>
      </c>
      <c r="U72" s="551">
        <v>0</v>
      </c>
      <c r="V72" s="135"/>
    </row>
    <row r="73" spans="1:22" s="9" customFormat="1">
      <c r="A73" s="179">
        <v>224</v>
      </c>
      <c r="B73" s="541">
        <v>17</v>
      </c>
      <c r="C73" s="542">
        <v>12</v>
      </c>
      <c r="D73" s="543">
        <v>16</v>
      </c>
      <c r="E73" s="541">
        <v>3</v>
      </c>
      <c r="F73" s="544">
        <v>6</v>
      </c>
      <c r="G73" s="542">
        <v>3</v>
      </c>
      <c r="H73" s="193">
        <v>224</v>
      </c>
      <c r="I73" s="545">
        <v>12</v>
      </c>
      <c r="J73" s="546">
        <v>7</v>
      </c>
      <c r="K73" s="545">
        <v>10</v>
      </c>
      <c r="L73" s="546">
        <v>3</v>
      </c>
      <c r="M73" s="547">
        <v>6</v>
      </c>
      <c r="N73" s="545">
        <v>3</v>
      </c>
      <c r="O73" s="195">
        <v>224</v>
      </c>
      <c r="P73" s="548">
        <v>13</v>
      </c>
      <c r="Q73" s="549">
        <v>8</v>
      </c>
      <c r="R73" s="548">
        <v>13</v>
      </c>
      <c r="S73" s="549">
        <v>3</v>
      </c>
      <c r="T73" s="550">
        <v>5</v>
      </c>
      <c r="U73" s="551">
        <v>4</v>
      </c>
      <c r="V73" s="135"/>
    </row>
    <row r="74" spans="1:22" s="9" customFormat="1">
      <c r="A74" s="179">
        <v>230</v>
      </c>
      <c r="B74" s="541">
        <v>10</v>
      </c>
      <c r="C74" s="542">
        <v>6</v>
      </c>
      <c r="D74" s="543">
        <v>11</v>
      </c>
      <c r="E74" s="541">
        <v>0</v>
      </c>
      <c r="F74" s="544">
        <v>3</v>
      </c>
      <c r="G74" s="542">
        <v>2</v>
      </c>
      <c r="H74" s="193">
        <v>230</v>
      </c>
      <c r="I74" s="545">
        <v>7</v>
      </c>
      <c r="J74" s="546">
        <v>5</v>
      </c>
      <c r="K74" s="545">
        <v>7</v>
      </c>
      <c r="L74" s="546">
        <v>0</v>
      </c>
      <c r="M74" s="547">
        <v>2</v>
      </c>
      <c r="N74" s="545">
        <v>2</v>
      </c>
      <c r="O74" s="195">
        <v>230</v>
      </c>
      <c r="P74" s="548">
        <v>5</v>
      </c>
      <c r="Q74" s="549">
        <v>3</v>
      </c>
      <c r="R74" s="548">
        <v>6</v>
      </c>
      <c r="S74" s="549">
        <v>0</v>
      </c>
      <c r="T74" s="550">
        <v>2</v>
      </c>
      <c r="U74" s="551">
        <v>3</v>
      </c>
      <c r="V74" s="135"/>
    </row>
    <row r="75" spans="1:22" s="9" customFormat="1">
      <c r="A75" s="179">
        <v>233</v>
      </c>
      <c r="B75" s="541">
        <v>15</v>
      </c>
      <c r="C75" s="542">
        <v>17</v>
      </c>
      <c r="D75" s="543">
        <v>17</v>
      </c>
      <c r="E75" s="541">
        <v>3</v>
      </c>
      <c r="F75" s="544">
        <v>0</v>
      </c>
      <c r="G75" s="542">
        <v>0</v>
      </c>
      <c r="H75" s="193">
        <v>233</v>
      </c>
      <c r="I75" s="545">
        <v>12</v>
      </c>
      <c r="J75" s="546">
        <v>14</v>
      </c>
      <c r="K75" s="545">
        <v>14</v>
      </c>
      <c r="L75" s="546">
        <v>3</v>
      </c>
      <c r="M75" s="547">
        <v>0</v>
      </c>
      <c r="N75" s="545">
        <v>0</v>
      </c>
      <c r="O75" s="195">
        <v>233</v>
      </c>
      <c r="P75" s="548">
        <v>12</v>
      </c>
      <c r="Q75" s="549">
        <v>14</v>
      </c>
      <c r="R75" s="548">
        <v>14</v>
      </c>
      <c r="S75" s="549">
        <v>3</v>
      </c>
      <c r="T75" s="550">
        <v>0</v>
      </c>
      <c r="U75" s="551">
        <v>0</v>
      </c>
      <c r="V75" s="135"/>
    </row>
    <row r="76" spans="1:22">
      <c r="A76" s="179">
        <v>234</v>
      </c>
      <c r="B76" s="541">
        <v>18</v>
      </c>
      <c r="C76" s="542">
        <v>17</v>
      </c>
      <c r="D76" s="543">
        <v>20</v>
      </c>
      <c r="E76" s="541">
        <v>1</v>
      </c>
      <c r="F76" s="544">
        <v>2</v>
      </c>
      <c r="G76" s="542">
        <v>2</v>
      </c>
      <c r="H76" s="193">
        <v>234</v>
      </c>
      <c r="I76" s="545">
        <v>14</v>
      </c>
      <c r="J76" s="546">
        <v>12</v>
      </c>
      <c r="K76" s="545">
        <v>16</v>
      </c>
      <c r="L76" s="546">
        <v>1</v>
      </c>
      <c r="M76" s="547">
        <v>2</v>
      </c>
      <c r="N76" s="545">
        <v>4</v>
      </c>
      <c r="O76" s="195">
        <v>234</v>
      </c>
      <c r="P76" s="548">
        <v>15</v>
      </c>
      <c r="Q76" s="549">
        <v>15</v>
      </c>
      <c r="R76" s="548">
        <v>17</v>
      </c>
      <c r="S76" s="549">
        <v>1</v>
      </c>
      <c r="T76" s="550">
        <v>0</v>
      </c>
      <c r="U76" s="551">
        <v>2</v>
      </c>
      <c r="V76" s="135"/>
    </row>
    <row r="77" spans="1:22">
      <c r="A77" s="179">
        <v>236</v>
      </c>
      <c r="B77" s="541">
        <v>5</v>
      </c>
      <c r="C77" s="542">
        <v>5</v>
      </c>
      <c r="D77" s="543">
        <v>6</v>
      </c>
      <c r="E77" s="541">
        <v>0</v>
      </c>
      <c r="F77" s="544">
        <v>0</v>
      </c>
      <c r="G77" s="542">
        <v>0</v>
      </c>
      <c r="H77" s="193">
        <v>236</v>
      </c>
      <c r="I77" s="545">
        <v>3</v>
      </c>
      <c r="J77" s="546">
        <v>3</v>
      </c>
      <c r="K77" s="545">
        <v>3</v>
      </c>
      <c r="L77" s="546">
        <v>0</v>
      </c>
      <c r="M77" s="547">
        <v>0</v>
      </c>
      <c r="N77" s="545">
        <v>0</v>
      </c>
      <c r="O77" s="195">
        <v>236</v>
      </c>
      <c r="P77" s="548">
        <v>3</v>
      </c>
      <c r="Q77" s="549">
        <v>3</v>
      </c>
      <c r="R77" s="548">
        <v>3</v>
      </c>
      <c r="S77" s="549">
        <v>0</v>
      </c>
      <c r="T77" s="550">
        <v>0</v>
      </c>
      <c r="U77" s="551">
        <v>0</v>
      </c>
      <c r="V77" s="135"/>
    </row>
    <row r="78" spans="1:22">
      <c r="A78" s="179">
        <v>237</v>
      </c>
      <c r="B78" s="541">
        <v>5</v>
      </c>
      <c r="C78" s="542">
        <v>4</v>
      </c>
      <c r="D78" s="543">
        <v>6</v>
      </c>
      <c r="E78" s="541">
        <v>0</v>
      </c>
      <c r="F78" s="544">
        <v>1</v>
      </c>
      <c r="G78" s="542">
        <v>0</v>
      </c>
      <c r="H78" s="193">
        <v>237</v>
      </c>
      <c r="I78" s="545">
        <v>4</v>
      </c>
      <c r="J78" s="546">
        <v>4</v>
      </c>
      <c r="K78" s="545">
        <v>4</v>
      </c>
      <c r="L78" s="546">
        <v>0</v>
      </c>
      <c r="M78" s="547">
        <v>0</v>
      </c>
      <c r="N78" s="545">
        <v>0</v>
      </c>
      <c r="O78" s="195">
        <v>237</v>
      </c>
      <c r="P78" s="548">
        <v>4</v>
      </c>
      <c r="Q78" s="549">
        <v>4</v>
      </c>
      <c r="R78" s="548">
        <v>4</v>
      </c>
      <c r="S78" s="549">
        <v>0</v>
      </c>
      <c r="T78" s="550">
        <v>0</v>
      </c>
      <c r="U78" s="551">
        <v>0</v>
      </c>
      <c r="V78" s="135"/>
    </row>
    <row r="79" spans="1:22">
      <c r="A79" s="179">
        <v>240</v>
      </c>
      <c r="B79" s="541">
        <v>22</v>
      </c>
      <c r="C79" s="542">
        <v>22</v>
      </c>
      <c r="D79" s="543">
        <v>23</v>
      </c>
      <c r="E79" s="541">
        <v>3</v>
      </c>
      <c r="F79" s="544">
        <v>0</v>
      </c>
      <c r="G79" s="542">
        <v>0</v>
      </c>
      <c r="H79" s="193">
        <v>240</v>
      </c>
      <c r="I79" s="545">
        <v>13</v>
      </c>
      <c r="J79" s="546">
        <v>14</v>
      </c>
      <c r="K79" s="545">
        <v>14</v>
      </c>
      <c r="L79" s="546">
        <v>3</v>
      </c>
      <c r="M79" s="547">
        <v>0</v>
      </c>
      <c r="N79" s="545">
        <v>0</v>
      </c>
      <c r="O79" s="195">
        <v>240</v>
      </c>
      <c r="P79" s="548">
        <v>13</v>
      </c>
      <c r="Q79" s="549">
        <v>14</v>
      </c>
      <c r="R79" s="548">
        <v>14</v>
      </c>
      <c r="S79" s="549">
        <v>3</v>
      </c>
      <c r="T79" s="550">
        <v>0</v>
      </c>
      <c r="U79" s="551">
        <v>0</v>
      </c>
      <c r="V79" s="135"/>
    </row>
    <row r="80" spans="1:22">
      <c r="A80" s="179">
        <v>242</v>
      </c>
      <c r="B80" s="541">
        <v>5</v>
      </c>
      <c r="C80" s="542">
        <v>4</v>
      </c>
      <c r="D80" s="543">
        <v>4</v>
      </c>
      <c r="E80" s="541">
        <v>0</v>
      </c>
      <c r="F80" s="544">
        <v>0</v>
      </c>
      <c r="G80" s="542">
        <v>0</v>
      </c>
      <c r="H80" s="193">
        <v>242</v>
      </c>
      <c r="I80" s="545">
        <v>4</v>
      </c>
      <c r="J80" s="546">
        <v>4</v>
      </c>
      <c r="K80" s="545">
        <v>4</v>
      </c>
      <c r="L80" s="546">
        <v>0</v>
      </c>
      <c r="M80" s="547">
        <v>0</v>
      </c>
      <c r="N80" s="545">
        <v>0</v>
      </c>
      <c r="O80" s="195">
        <v>242</v>
      </c>
      <c r="P80" s="548">
        <v>4</v>
      </c>
      <c r="Q80" s="549">
        <v>4</v>
      </c>
      <c r="R80" s="548">
        <v>4</v>
      </c>
      <c r="S80" s="549">
        <v>0</v>
      </c>
      <c r="T80" s="550">
        <v>0</v>
      </c>
      <c r="U80" s="551">
        <v>0</v>
      </c>
      <c r="V80" s="135"/>
    </row>
    <row r="81" spans="1:22">
      <c r="A81" s="179">
        <v>244</v>
      </c>
      <c r="B81" s="541">
        <v>3</v>
      </c>
      <c r="C81" s="542">
        <v>2</v>
      </c>
      <c r="D81" s="543">
        <v>6</v>
      </c>
      <c r="E81" s="541">
        <v>0</v>
      </c>
      <c r="F81" s="544">
        <v>1</v>
      </c>
      <c r="G81" s="542">
        <v>1</v>
      </c>
      <c r="H81" s="193">
        <v>244</v>
      </c>
      <c r="I81" s="545">
        <v>3</v>
      </c>
      <c r="J81" s="546">
        <v>3</v>
      </c>
      <c r="K81" s="545">
        <v>3</v>
      </c>
      <c r="L81" s="546">
        <v>0</v>
      </c>
      <c r="M81" s="547">
        <v>0</v>
      </c>
      <c r="N81" s="545">
        <v>0</v>
      </c>
      <c r="O81" s="195">
        <v>244</v>
      </c>
      <c r="P81" s="548">
        <v>4</v>
      </c>
      <c r="Q81" s="549">
        <v>3</v>
      </c>
      <c r="R81" s="548">
        <v>3</v>
      </c>
      <c r="S81" s="549">
        <v>0</v>
      </c>
      <c r="T81" s="550">
        <v>1</v>
      </c>
      <c r="U81" s="551">
        <v>0</v>
      </c>
      <c r="V81" s="135"/>
    </row>
    <row r="82" spans="1:22">
      <c r="A82" s="179">
        <v>246</v>
      </c>
      <c r="B82" s="541">
        <v>10</v>
      </c>
      <c r="C82" s="542">
        <v>6</v>
      </c>
      <c r="D82" s="543">
        <v>11</v>
      </c>
      <c r="E82" s="541">
        <v>2</v>
      </c>
      <c r="F82" s="544">
        <v>4</v>
      </c>
      <c r="G82" s="542">
        <v>4</v>
      </c>
      <c r="H82" s="193">
        <v>246</v>
      </c>
      <c r="I82" s="545">
        <v>7</v>
      </c>
      <c r="J82" s="546">
        <v>6</v>
      </c>
      <c r="K82" s="545">
        <v>6</v>
      </c>
      <c r="L82" s="546">
        <v>2</v>
      </c>
      <c r="M82" s="547">
        <v>1</v>
      </c>
      <c r="N82" s="545">
        <v>0</v>
      </c>
      <c r="O82" s="195">
        <v>246</v>
      </c>
      <c r="P82" s="548">
        <v>7</v>
      </c>
      <c r="Q82" s="549">
        <v>6</v>
      </c>
      <c r="R82" s="548">
        <v>6</v>
      </c>
      <c r="S82" s="549">
        <v>2</v>
      </c>
      <c r="T82" s="550">
        <v>1</v>
      </c>
      <c r="U82" s="551">
        <v>0</v>
      </c>
      <c r="V82" s="135"/>
    </row>
    <row r="83" spans="1:22" s="9" customFormat="1">
      <c r="A83" s="179">
        <v>251</v>
      </c>
      <c r="B83" s="541">
        <v>25</v>
      </c>
      <c r="C83" s="542">
        <v>23</v>
      </c>
      <c r="D83" s="543">
        <v>33</v>
      </c>
      <c r="E83" s="541">
        <v>2</v>
      </c>
      <c r="F83" s="544">
        <v>1</v>
      </c>
      <c r="G83" s="542">
        <v>3</v>
      </c>
      <c r="H83" s="193">
        <v>251</v>
      </c>
      <c r="I83" s="545">
        <v>15</v>
      </c>
      <c r="J83" s="546">
        <v>14</v>
      </c>
      <c r="K83" s="545">
        <v>15</v>
      </c>
      <c r="L83" s="546">
        <v>2</v>
      </c>
      <c r="M83" s="547">
        <v>3</v>
      </c>
      <c r="N83" s="545">
        <v>1</v>
      </c>
      <c r="O83" s="195">
        <v>251</v>
      </c>
      <c r="P83" s="548">
        <v>16</v>
      </c>
      <c r="Q83" s="549">
        <v>14</v>
      </c>
      <c r="R83" s="548">
        <v>15</v>
      </c>
      <c r="S83" s="549">
        <v>2</v>
      </c>
      <c r="T83" s="550">
        <v>3</v>
      </c>
      <c r="U83" s="551">
        <v>1</v>
      </c>
      <c r="V83" s="135"/>
    </row>
    <row r="84" spans="1:22">
      <c r="A84" s="179">
        <v>258</v>
      </c>
      <c r="B84" s="541">
        <v>7</v>
      </c>
      <c r="C84" s="542">
        <v>7</v>
      </c>
      <c r="D84" s="543">
        <v>7</v>
      </c>
      <c r="E84" s="541">
        <v>0</v>
      </c>
      <c r="F84" s="544">
        <v>0</v>
      </c>
      <c r="G84" s="542">
        <v>0</v>
      </c>
      <c r="H84" s="193">
        <v>258</v>
      </c>
      <c r="I84" s="545">
        <v>4</v>
      </c>
      <c r="J84" s="546">
        <v>4</v>
      </c>
      <c r="K84" s="545">
        <v>4</v>
      </c>
      <c r="L84" s="546">
        <v>0</v>
      </c>
      <c r="M84" s="547">
        <v>0</v>
      </c>
      <c r="N84" s="545">
        <v>0</v>
      </c>
      <c r="O84" s="195">
        <v>258</v>
      </c>
      <c r="P84" s="548">
        <v>4</v>
      </c>
      <c r="Q84" s="549">
        <v>4</v>
      </c>
      <c r="R84" s="548">
        <v>4</v>
      </c>
      <c r="S84" s="549">
        <v>0</v>
      </c>
      <c r="T84" s="550">
        <v>0</v>
      </c>
      <c r="U84" s="551">
        <v>0</v>
      </c>
      <c r="V84" s="135"/>
    </row>
    <row r="85" spans="1:22">
      <c r="A85" s="179">
        <v>260</v>
      </c>
      <c r="B85" s="541">
        <v>19</v>
      </c>
      <c r="C85" s="542">
        <v>19</v>
      </c>
      <c r="D85" s="543">
        <v>23</v>
      </c>
      <c r="E85" s="541">
        <v>0</v>
      </c>
      <c r="F85" s="544">
        <v>1</v>
      </c>
      <c r="G85" s="542">
        <v>0</v>
      </c>
      <c r="H85" s="193">
        <v>260</v>
      </c>
      <c r="I85" s="545">
        <v>12</v>
      </c>
      <c r="J85" s="546">
        <v>13</v>
      </c>
      <c r="K85" s="545">
        <v>13</v>
      </c>
      <c r="L85" s="546">
        <v>0</v>
      </c>
      <c r="M85" s="547">
        <v>0</v>
      </c>
      <c r="N85" s="545">
        <v>0</v>
      </c>
      <c r="O85" s="195">
        <v>260</v>
      </c>
      <c r="P85" s="548">
        <v>12</v>
      </c>
      <c r="Q85" s="549">
        <v>13</v>
      </c>
      <c r="R85" s="548">
        <v>13</v>
      </c>
      <c r="S85" s="549">
        <v>0</v>
      </c>
      <c r="T85" s="550">
        <v>0</v>
      </c>
      <c r="U85" s="551">
        <v>0</v>
      </c>
      <c r="V85" s="135"/>
    </row>
    <row r="86" spans="1:22">
      <c r="A86" s="179">
        <v>265</v>
      </c>
      <c r="B86" s="541">
        <v>3</v>
      </c>
      <c r="C86" s="542">
        <v>3</v>
      </c>
      <c r="D86" s="543">
        <v>3</v>
      </c>
      <c r="E86" s="541">
        <v>0</v>
      </c>
      <c r="F86" s="544">
        <v>0</v>
      </c>
      <c r="G86" s="542">
        <v>0</v>
      </c>
      <c r="H86" s="193">
        <v>265</v>
      </c>
      <c r="I86" s="545">
        <v>3</v>
      </c>
      <c r="J86" s="546">
        <v>3</v>
      </c>
      <c r="K86" s="545">
        <v>3</v>
      </c>
      <c r="L86" s="546">
        <v>0</v>
      </c>
      <c r="M86" s="547">
        <v>0</v>
      </c>
      <c r="N86" s="545">
        <v>0</v>
      </c>
      <c r="O86" s="195">
        <v>265</v>
      </c>
      <c r="P86" s="548">
        <v>3</v>
      </c>
      <c r="Q86" s="549">
        <v>3</v>
      </c>
      <c r="R86" s="548">
        <v>3</v>
      </c>
      <c r="S86" s="549">
        <v>0</v>
      </c>
      <c r="T86" s="550">
        <v>0</v>
      </c>
      <c r="U86" s="551">
        <v>0</v>
      </c>
      <c r="V86" s="135"/>
    </row>
    <row r="87" spans="1:22">
      <c r="A87" s="179">
        <v>267</v>
      </c>
      <c r="B87" s="541">
        <v>4</v>
      </c>
      <c r="C87" s="542">
        <v>4</v>
      </c>
      <c r="D87" s="543">
        <v>4</v>
      </c>
      <c r="E87" s="541">
        <v>0</v>
      </c>
      <c r="F87" s="544">
        <v>0</v>
      </c>
      <c r="G87" s="542">
        <v>0</v>
      </c>
      <c r="H87" s="193">
        <v>267</v>
      </c>
      <c r="I87" s="545">
        <v>2</v>
      </c>
      <c r="J87" s="546">
        <v>2</v>
      </c>
      <c r="K87" s="545">
        <v>2</v>
      </c>
      <c r="L87" s="546">
        <v>0</v>
      </c>
      <c r="M87" s="547">
        <v>0</v>
      </c>
      <c r="N87" s="545">
        <v>0</v>
      </c>
      <c r="O87" s="195">
        <v>267</v>
      </c>
      <c r="P87" s="548">
        <v>2</v>
      </c>
      <c r="Q87" s="549">
        <v>2</v>
      </c>
      <c r="R87" s="548">
        <v>2</v>
      </c>
      <c r="S87" s="549">
        <v>0</v>
      </c>
      <c r="T87" s="550">
        <v>0</v>
      </c>
      <c r="U87" s="551">
        <v>0</v>
      </c>
      <c r="V87" s="135"/>
    </row>
    <row r="88" spans="1:22">
      <c r="A88" s="179">
        <v>268</v>
      </c>
      <c r="B88" s="541">
        <v>4</v>
      </c>
      <c r="C88" s="542">
        <v>2</v>
      </c>
      <c r="D88" s="543">
        <v>4</v>
      </c>
      <c r="E88" s="541">
        <v>0</v>
      </c>
      <c r="F88" s="544">
        <v>1</v>
      </c>
      <c r="G88" s="542">
        <v>0</v>
      </c>
      <c r="H88" s="193">
        <v>268</v>
      </c>
      <c r="I88" s="545">
        <v>2</v>
      </c>
      <c r="J88" s="546">
        <v>2</v>
      </c>
      <c r="K88" s="545">
        <v>2</v>
      </c>
      <c r="L88" s="546">
        <v>0</v>
      </c>
      <c r="M88" s="547">
        <v>0</v>
      </c>
      <c r="N88" s="545">
        <v>0</v>
      </c>
      <c r="O88" s="195">
        <v>268</v>
      </c>
      <c r="P88" s="548">
        <v>2</v>
      </c>
      <c r="Q88" s="549">
        <v>2</v>
      </c>
      <c r="R88" s="548">
        <v>2</v>
      </c>
      <c r="S88" s="549">
        <v>0</v>
      </c>
      <c r="T88" s="550">
        <v>0</v>
      </c>
      <c r="U88" s="551">
        <v>0</v>
      </c>
      <c r="V88" s="135"/>
    </row>
    <row r="89" spans="1:22">
      <c r="A89" s="179">
        <v>287</v>
      </c>
      <c r="B89" s="541">
        <v>4</v>
      </c>
      <c r="C89" s="542">
        <v>4</v>
      </c>
      <c r="D89" s="543">
        <v>4</v>
      </c>
      <c r="E89" s="541">
        <v>0</v>
      </c>
      <c r="F89" s="544">
        <v>0</v>
      </c>
      <c r="G89" s="542">
        <v>0</v>
      </c>
      <c r="H89" s="193">
        <v>287</v>
      </c>
      <c r="I89" s="545">
        <v>1</v>
      </c>
      <c r="J89" s="546">
        <v>1</v>
      </c>
      <c r="K89" s="545">
        <v>1</v>
      </c>
      <c r="L89" s="546">
        <v>0</v>
      </c>
      <c r="M89" s="547">
        <v>0</v>
      </c>
      <c r="N89" s="545">
        <v>0</v>
      </c>
      <c r="O89" s="195">
        <v>287</v>
      </c>
      <c r="P89" s="548">
        <v>1</v>
      </c>
      <c r="Q89" s="549">
        <v>1</v>
      </c>
      <c r="R89" s="548">
        <v>1</v>
      </c>
      <c r="S89" s="549">
        <v>0</v>
      </c>
      <c r="T89" s="550">
        <v>0</v>
      </c>
      <c r="U89" s="551">
        <v>0</v>
      </c>
      <c r="V89" s="135"/>
    </row>
    <row r="90" spans="1:22">
      <c r="A90" s="179">
        <v>294</v>
      </c>
      <c r="B90" s="541">
        <v>9</v>
      </c>
      <c r="C90" s="542">
        <v>3</v>
      </c>
      <c r="D90" s="543">
        <v>8</v>
      </c>
      <c r="E90" s="541">
        <v>0</v>
      </c>
      <c r="F90" s="544">
        <v>6</v>
      </c>
      <c r="G90" s="542">
        <v>5</v>
      </c>
      <c r="H90" s="193">
        <v>294</v>
      </c>
      <c r="I90" s="545">
        <v>8</v>
      </c>
      <c r="J90" s="546">
        <v>3</v>
      </c>
      <c r="K90" s="545">
        <v>8</v>
      </c>
      <c r="L90" s="546">
        <v>0</v>
      </c>
      <c r="M90" s="547">
        <v>5</v>
      </c>
      <c r="N90" s="545">
        <v>5</v>
      </c>
      <c r="O90" s="195">
        <v>294</v>
      </c>
      <c r="P90" s="548">
        <v>6</v>
      </c>
      <c r="Q90" s="549">
        <v>3</v>
      </c>
      <c r="R90" s="548">
        <v>9</v>
      </c>
      <c r="S90" s="549">
        <v>0</v>
      </c>
      <c r="T90" s="550">
        <v>4</v>
      </c>
      <c r="U90" s="551">
        <v>6</v>
      </c>
      <c r="V90" s="135"/>
    </row>
    <row r="91" spans="1:22">
      <c r="A91" s="179">
        <v>344</v>
      </c>
      <c r="B91" s="541">
        <v>10</v>
      </c>
      <c r="C91" s="542">
        <v>3</v>
      </c>
      <c r="D91" s="543">
        <v>11</v>
      </c>
      <c r="E91" s="541">
        <v>0</v>
      </c>
      <c r="F91" s="544">
        <v>6</v>
      </c>
      <c r="G91" s="542">
        <v>7</v>
      </c>
      <c r="H91" s="193">
        <v>344</v>
      </c>
      <c r="I91" s="545">
        <v>4</v>
      </c>
      <c r="J91" s="546">
        <v>3</v>
      </c>
      <c r="K91" s="545">
        <v>3</v>
      </c>
      <c r="L91" s="546">
        <v>0</v>
      </c>
      <c r="M91" s="547">
        <v>1</v>
      </c>
      <c r="N91" s="545">
        <v>0</v>
      </c>
      <c r="O91" s="195">
        <v>344</v>
      </c>
      <c r="P91" s="548">
        <v>4</v>
      </c>
      <c r="Q91" s="549">
        <v>3</v>
      </c>
      <c r="R91" s="548">
        <v>3</v>
      </c>
      <c r="S91" s="549">
        <v>0</v>
      </c>
      <c r="T91" s="550">
        <v>1</v>
      </c>
      <c r="U91" s="551">
        <v>0</v>
      </c>
      <c r="V91" s="135"/>
    </row>
    <row r="92" spans="1:22">
      <c r="A92" s="179">
        <v>460</v>
      </c>
      <c r="B92" s="541">
        <v>11</v>
      </c>
      <c r="C92" s="542">
        <v>9</v>
      </c>
      <c r="D92" s="543">
        <v>12</v>
      </c>
      <c r="E92" s="541">
        <v>0</v>
      </c>
      <c r="F92" s="544">
        <v>1</v>
      </c>
      <c r="G92" s="542">
        <v>0</v>
      </c>
      <c r="H92" s="193">
        <v>460</v>
      </c>
      <c r="I92" s="545">
        <v>9</v>
      </c>
      <c r="J92" s="546">
        <v>10</v>
      </c>
      <c r="K92" s="545">
        <v>10</v>
      </c>
      <c r="L92" s="546">
        <v>0</v>
      </c>
      <c r="M92" s="547">
        <v>0</v>
      </c>
      <c r="N92" s="545">
        <v>0</v>
      </c>
      <c r="O92" s="195">
        <v>460</v>
      </c>
      <c r="P92" s="548">
        <v>9</v>
      </c>
      <c r="Q92" s="549">
        <v>10</v>
      </c>
      <c r="R92" s="548">
        <v>10</v>
      </c>
      <c r="S92" s="549">
        <v>0</v>
      </c>
      <c r="T92" s="550">
        <v>0</v>
      </c>
      <c r="U92" s="551">
        <v>0</v>
      </c>
      <c r="V92" s="135"/>
    </row>
    <row r="93" spans="1:22">
      <c r="A93" s="179">
        <v>487</v>
      </c>
      <c r="B93" s="541">
        <v>9</v>
      </c>
      <c r="C93" s="542">
        <v>3</v>
      </c>
      <c r="D93" s="543">
        <v>7</v>
      </c>
      <c r="E93" s="541">
        <v>0</v>
      </c>
      <c r="F93" s="544">
        <v>1</v>
      </c>
      <c r="G93" s="542">
        <v>0</v>
      </c>
      <c r="H93" s="193">
        <v>487</v>
      </c>
      <c r="I93" s="545">
        <v>3</v>
      </c>
      <c r="J93" s="546">
        <v>3</v>
      </c>
      <c r="K93" s="545">
        <v>3</v>
      </c>
      <c r="L93" s="546">
        <v>0</v>
      </c>
      <c r="M93" s="547">
        <v>0</v>
      </c>
      <c r="N93" s="545">
        <v>0</v>
      </c>
      <c r="O93" s="195">
        <v>487</v>
      </c>
      <c r="P93" s="548">
        <v>3</v>
      </c>
      <c r="Q93" s="549">
        <v>3</v>
      </c>
      <c r="R93" s="548">
        <v>3</v>
      </c>
      <c r="S93" s="549">
        <v>0</v>
      </c>
      <c r="T93" s="550">
        <v>0</v>
      </c>
      <c r="U93" s="551">
        <v>0</v>
      </c>
      <c r="V93" s="135"/>
    </row>
    <row r="94" spans="1:22">
      <c r="A94" s="179">
        <v>550</v>
      </c>
      <c r="B94" s="541">
        <v>3</v>
      </c>
      <c r="C94" s="542">
        <v>0</v>
      </c>
      <c r="D94" s="543">
        <v>3</v>
      </c>
      <c r="E94" s="541">
        <v>0</v>
      </c>
      <c r="F94" s="544">
        <v>0</v>
      </c>
      <c r="G94" s="542">
        <v>0</v>
      </c>
      <c r="H94" s="193"/>
      <c r="I94" s="545"/>
      <c r="J94" s="546"/>
      <c r="K94" s="545"/>
      <c r="L94" s="546"/>
      <c r="M94" s="547"/>
      <c r="N94" s="545"/>
      <c r="O94" s="195"/>
      <c r="P94" s="548"/>
      <c r="Q94" s="549"/>
      <c r="R94" s="548"/>
      <c r="S94" s="549"/>
      <c r="T94" s="550"/>
      <c r="U94" s="551"/>
      <c r="V94" s="135"/>
    </row>
    <row r="95" spans="1:22">
      <c r="A95" s="179">
        <v>601</v>
      </c>
      <c r="B95" s="541">
        <v>2</v>
      </c>
      <c r="C95" s="542">
        <v>2</v>
      </c>
      <c r="D95" s="543">
        <v>3</v>
      </c>
      <c r="E95" s="541">
        <v>0</v>
      </c>
      <c r="F95" s="544">
        <v>0</v>
      </c>
      <c r="G95" s="542">
        <v>0</v>
      </c>
      <c r="H95" s="193">
        <v>601</v>
      </c>
      <c r="I95" s="545">
        <v>2</v>
      </c>
      <c r="J95" s="546">
        <v>2</v>
      </c>
      <c r="K95" s="545">
        <v>3</v>
      </c>
      <c r="L95" s="546">
        <v>0</v>
      </c>
      <c r="M95" s="547">
        <v>0</v>
      </c>
      <c r="N95" s="545">
        <v>0</v>
      </c>
      <c r="O95" s="195">
        <v>601</v>
      </c>
      <c r="P95" s="548">
        <v>2</v>
      </c>
      <c r="Q95" s="549">
        <v>2</v>
      </c>
      <c r="R95" s="548">
        <v>3</v>
      </c>
      <c r="S95" s="549">
        <v>0</v>
      </c>
      <c r="T95" s="550">
        <v>0</v>
      </c>
      <c r="U95" s="551">
        <v>0</v>
      </c>
      <c r="V95" s="135"/>
    </row>
    <row r="96" spans="1:22">
      <c r="A96" s="179">
        <v>602</v>
      </c>
      <c r="B96" s="541">
        <v>4</v>
      </c>
      <c r="C96" s="542">
        <v>3</v>
      </c>
      <c r="D96" s="543">
        <v>9</v>
      </c>
      <c r="E96" s="541">
        <v>0</v>
      </c>
      <c r="F96" s="544">
        <v>0</v>
      </c>
      <c r="G96" s="542">
        <v>2</v>
      </c>
      <c r="H96" s="193">
        <v>602</v>
      </c>
      <c r="I96" s="545">
        <v>3</v>
      </c>
      <c r="J96" s="546">
        <v>4</v>
      </c>
      <c r="K96" s="545">
        <v>4</v>
      </c>
      <c r="L96" s="546">
        <v>0</v>
      </c>
      <c r="M96" s="547">
        <v>0</v>
      </c>
      <c r="N96" s="545">
        <v>0</v>
      </c>
      <c r="O96" s="195">
        <v>602</v>
      </c>
      <c r="P96" s="548">
        <v>3</v>
      </c>
      <c r="Q96" s="549">
        <v>4</v>
      </c>
      <c r="R96" s="548">
        <v>4</v>
      </c>
      <c r="S96" s="549">
        <v>0</v>
      </c>
      <c r="T96" s="550">
        <v>0</v>
      </c>
      <c r="U96" s="551">
        <v>0</v>
      </c>
      <c r="V96" s="135"/>
    </row>
    <row r="97" spans="1:22">
      <c r="A97" s="179">
        <v>611</v>
      </c>
      <c r="B97" s="541">
        <v>3</v>
      </c>
      <c r="C97" s="542">
        <v>3</v>
      </c>
      <c r="D97" s="543">
        <v>3</v>
      </c>
      <c r="E97" s="541">
        <v>0</v>
      </c>
      <c r="F97" s="544">
        <v>0</v>
      </c>
      <c r="G97" s="542">
        <v>0</v>
      </c>
      <c r="H97" s="193">
        <v>611</v>
      </c>
      <c r="I97" s="545">
        <v>3</v>
      </c>
      <c r="J97" s="546">
        <v>3</v>
      </c>
      <c r="K97" s="545">
        <v>3</v>
      </c>
      <c r="L97" s="546">
        <v>0</v>
      </c>
      <c r="M97" s="547">
        <v>0</v>
      </c>
      <c r="N97" s="545">
        <v>0</v>
      </c>
      <c r="O97" s="195">
        <v>611</v>
      </c>
      <c r="P97" s="548">
        <v>3</v>
      </c>
      <c r="Q97" s="549">
        <v>3</v>
      </c>
      <c r="R97" s="548">
        <v>3</v>
      </c>
      <c r="S97" s="549">
        <v>0</v>
      </c>
      <c r="T97" s="550">
        <v>0</v>
      </c>
      <c r="U97" s="551">
        <v>0</v>
      </c>
      <c r="V97" s="135"/>
    </row>
    <row r="98" spans="1:22">
      <c r="A98" s="179">
        <v>617</v>
      </c>
      <c r="B98" s="541">
        <v>3</v>
      </c>
      <c r="C98" s="542">
        <v>3</v>
      </c>
      <c r="D98" s="543">
        <v>5</v>
      </c>
      <c r="E98" s="541">
        <v>0</v>
      </c>
      <c r="F98" s="544">
        <v>0</v>
      </c>
      <c r="G98" s="542">
        <v>0</v>
      </c>
      <c r="H98" s="193">
        <v>617</v>
      </c>
      <c r="I98" s="545">
        <v>2</v>
      </c>
      <c r="J98" s="546">
        <v>2</v>
      </c>
      <c r="K98" s="545">
        <v>2</v>
      </c>
      <c r="L98" s="546">
        <v>0</v>
      </c>
      <c r="M98" s="547">
        <v>0</v>
      </c>
      <c r="N98" s="545">
        <v>0</v>
      </c>
      <c r="O98" s="195">
        <v>617</v>
      </c>
      <c r="P98" s="548">
        <v>2</v>
      </c>
      <c r="Q98" s="549">
        <v>2</v>
      </c>
      <c r="R98" s="548">
        <v>2</v>
      </c>
      <c r="S98" s="549">
        <v>0</v>
      </c>
      <c r="T98" s="550">
        <v>0</v>
      </c>
      <c r="U98" s="551">
        <v>0</v>
      </c>
      <c r="V98" s="135"/>
    </row>
    <row r="99" spans="1:22">
      <c r="A99" s="179">
        <v>660</v>
      </c>
      <c r="B99" s="541">
        <v>2</v>
      </c>
      <c r="C99" s="542">
        <v>2</v>
      </c>
      <c r="D99" s="543">
        <v>2</v>
      </c>
      <c r="E99" s="541">
        <v>0</v>
      </c>
      <c r="F99" s="544">
        <v>0</v>
      </c>
      <c r="G99" s="542">
        <v>0</v>
      </c>
      <c r="H99" s="193">
        <v>660</v>
      </c>
      <c r="I99" s="545">
        <v>2</v>
      </c>
      <c r="J99" s="546">
        <v>2</v>
      </c>
      <c r="K99" s="545">
        <v>2</v>
      </c>
      <c r="L99" s="546">
        <v>0</v>
      </c>
      <c r="M99" s="547">
        <v>0</v>
      </c>
      <c r="N99" s="545">
        <v>0</v>
      </c>
      <c r="O99" s="195">
        <v>660</v>
      </c>
      <c r="P99" s="548">
        <v>2</v>
      </c>
      <c r="Q99" s="549">
        <v>2</v>
      </c>
      <c r="R99" s="548">
        <v>2</v>
      </c>
      <c r="S99" s="549">
        <v>0</v>
      </c>
      <c r="T99" s="550">
        <v>0</v>
      </c>
      <c r="U99" s="551">
        <v>0</v>
      </c>
      <c r="V99" s="135"/>
    </row>
    <row r="100" spans="1:22">
      <c r="A100" s="179">
        <v>662</v>
      </c>
      <c r="B100" s="541">
        <v>5</v>
      </c>
      <c r="C100" s="542">
        <v>5</v>
      </c>
      <c r="D100" s="543">
        <v>7</v>
      </c>
      <c r="E100" s="541">
        <v>0</v>
      </c>
      <c r="F100" s="544">
        <v>0</v>
      </c>
      <c r="G100" s="542">
        <v>0</v>
      </c>
      <c r="H100" s="193">
        <v>662</v>
      </c>
      <c r="I100" s="545">
        <v>5</v>
      </c>
      <c r="J100" s="546">
        <v>5</v>
      </c>
      <c r="K100" s="545">
        <v>7</v>
      </c>
      <c r="L100" s="546">
        <v>0</v>
      </c>
      <c r="M100" s="547">
        <v>0</v>
      </c>
      <c r="N100" s="545">
        <v>0</v>
      </c>
      <c r="O100" s="195">
        <v>662</v>
      </c>
      <c r="P100" s="548">
        <v>5</v>
      </c>
      <c r="Q100" s="549">
        <v>5</v>
      </c>
      <c r="R100" s="548">
        <v>7</v>
      </c>
      <c r="S100" s="549">
        <v>0</v>
      </c>
      <c r="T100" s="550">
        <v>0</v>
      </c>
      <c r="U100" s="551">
        <v>0</v>
      </c>
      <c r="V100" s="135"/>
    </row>
    <row r="101" spans="1:22">
      <c r="A101" s="179">
        <v>665</v>
      </c>
      <c r="B101" s="541">
        <v>2</v>
      </c>
      <c r="C101" s="542">
        <v>2</v>
      </c>
      <c r="D101" s="543">
        <v>2</v>
      </c>
      <c r="E101" s="541">
        <v>0</v>
      </c>
      <c r="F101" s="544">
        <v>0</v>
      </c>
      <c r="G101" s="542">
        <v>0</v>
      </c>
      <c r="H101" s="193">
        <v>665</v>
      </c>
      <c r="I101" s="545">
        <v>2</v>
      </c>
      <c r="J101" s="546">
        <v>2</v>
      </c>
      <c r="K101" s="545">
        <v>2</v>
      </c>
      <c r="L101" s="546">
        <v>0</v>
      </c>
      <c r="M101" s="547">
        <v>0</v>
      </c>
      <c r="N101" s="545">
        <v>0</v>
      </c>
      <c r="O101" s="195">
        <v>665</v>
      </c>
      <c r="P101" s="548">
        <v>2</v>
      </c>
      <c r="Q101" s="549">
        <v>2</v>
      </c>
      <c r="R101" s="548">
        <v>2</v>
      </c>
      <c r="S101" s="549">
        <v>0</v>
      </c>
      <c r="T101" s="550">
        <v>0</v>
      </c>
      <c r="U101" s="551">
        <v>0</v>
      </c>
      <c r="V101" s="135"/>
    </row>
    <row r="102" spans="1:22" ht="13.5" customHeight="1">
      <c r="A102" s="179">
        <v>686</v>
      </c>
      <c r="B102" s="541">
        <v>1</v>
      </c>
      <c r="C102" s="542">
        <v>1</v>
      </c>
      <c r="D102" s="543">
        <v>1</v>
      </c>
      <c r="E102" s="541">
        <v>0</v>
      </c>
      <c r="F102" s="544">
        <v>0</v>
      </c>
      <c r="G102" s="542">
        <v>0</v>
      </c>
      <c r="H102" s="193">
        <v>686</v>
      </c>
      <c r="I102" s="545">
        <v>1</v>
      </c>
      <c r="J102" s="546">
        <v>1</v>
      </c>
      <c r="K102" s="545">
        <v>2</v>
      </c>
      <c r="L102" s="546">
        <v>0</v>
      </c>
      <c r="M102" s="547">
        <v>0</v>
      </c>
      <c r="N102" s="545">
        <v>0</v>
      </c>
      <c r="O102" s="195">
        <v>686</v>
      </c>
      <c r="P102" s="548">
        <v>1</v>
      </c>
      <c r="Q102" s="549">
        <v>1</v>
      </c>
      <c r="R102" s="548">
        <v>2</v>
      </c>
      <c r="S102" s="549">
        <v>0</v>
      </c>
      <c r="T102" s="550">
        <v>0</v>
      </c>
      <c r="U102" s="551">
        <v>0</v>
      </c>
      <c r="V102" s="135"/>
    </row>
    <row r="103" spans="1:22" ht="12.75" customHeight="1">
      <c r="A103" s="179">
        <v>690</v>
      </c>
      <c r="B103" s="541">
        <v>4</v>
      </c>
      <c r="C103" s="542">
        <v>3</v>
      </c>
      <c r="D103" s="543">
        <v>3</v>
      </c>
      <c r="E103" s="541">
        <v>0</v>
      </c>
      <c r="F103" s="544">
        <v>1</v>
      </c>
      <c r="G103" s="542">
        <v>0</v>
      </c>
      <c r="H103" s="193">
        <v>690</v>
      </c>
      <c r="I103" s="545">
        <v>3</v>
      </c>
      <c r="J103" s="546">
        <v>3</v>
      </c>
      <c r="K103" s="545">
        <v>3</v>
      </c>
      <c r="L103" s="546">
        <v>0</v>
      </c>
      <c r="M103" s="547">
        <v>0</v>
      </c>
      <c r="N103" s="545">
        <v>0</v>
      </c>
      <c r="O103" s="195">
        <v>690</v>
      </c>
      <c r="P103" s="548">
        <v>3</v>
      </c>
      <c r="Q103" s="549">
        <v>3</v>
      </c>
      <c r="R103" s="548">
        <v>3</v>
      </c>
      <c r="S103" s="549">
        <v>0</v>
      </c>
      <c r="T103" s="550">
        <v>0</v>
      </c>
      <c r="U103" s="551">
        <v>0</v>
      </c>
      <c r="V103" s="135"/>
    </row>
    <row r="104" spans="1:22">
      <c r="A104" s="179">
        <v>720</v>
      </c>
      <c r="B104" s="541">
        <v>41</v>
      </c>
      <c r="C104" s="542">
        <v>30</v>
      </c>
      <c r="D104" s="543">
        <v>48</v>
      </c>
      <c r="E104" s="541">
        <v>0</v>
      </c>
      <c r="F104" s="544">
        <v>0</v>
      </c>
      <c r="G104" s="542">
        <v>0</v>
      </c>
      <c r="H104" s="193">
        <v>720</v>
      </c>
      <c r="I104" s="545">
        <v>24</v>
      </c>
      <c r="J104" s="546">
        <v>28</v>
      </c>
      <c r="K104" s="545">
        <v>28</v>
      </c>
      <c r="L104" s="546">
        <v>0</v>
      </c>
      <c r="M104" s="547">
        <v>0</v>
      </c>
      <c r="N104" s="545">
        <v>0</v>
      </c>
      <c r="O104" s="195">
        <v>720</v>
      </c>
      <c r="P104" s="548">
        <v>24</v>
      </c>
      <c r="Q104" s="549">
        <v>28</v>
      </c>
      <c r="R104" s="548">
        <v>28</v>
      </c>
      <c r="S104" s="549">
        <v>0</v>
      </c>
      <c r="T104" s="550">
        <v>0</v>
      </c>
      <c r="U104" s="551">
        <v>0</v>
      </c>
      <c r="V104" s="135"/>
    </row>
    <row r="105" spans="1:22">
      <c r="A105" s="179">
        <v>754</v>
      </c>
      <c r="B105" s="541">
        <v>16</v>
      </c>
      <c r="C105" s="542">
        <v>17</v>
      </c>
      <c r="D105" s="543">
        <v>18</v>
      </c>
      <c r="E105" s="541">
        <v>0</v>
      </c>
      <c r="F105" s="544">
        <v>0</v>
      </c>
      <c r="G105" s="542">
        <v>0</v>
      </c>
      <c r="H105" s="193">
        <v>754</v>
      </c>
      <c r="I105" s="545">
        <v>10</v>
      </c>
      <c r="J105" s="546">
        <v>11</v>
      </c>
      <c r="K105" s="545">
        <v>11</v>
      </c>
      <c r="L105" s="546">
        <v>0</v>
      </c>
      <c r="M105" s="547">
        <v>0</v>
      </c>
      <c r="N105" s="545">
        <v>0</v>
      </c>
      <c r="O105" s="195">
        <v>754</v>
      </c>
      <c r="P105" s="548">
        <v>10</v>
      </c>
      <c r="Q105" s="549">
        <v>11</v>
      </c>
      <c r="R105" s="548">
        <v>11</v>
      </c>
      <c r="S105" s="549">
        <v>0</v>
      </c>
      <c r="T105" s="550">
        <v>0</v>
      </c>
      <c r="U105" s="551">
        <v>0</v>
      </c>
      <c r="V105" s="135"/>
    </row>
    <row r="106" spans="1:22">
      <c r="A106" s="179">
        <v>761</v>
      </c>
      <c r="B106" s="541">
        <v>18</v>
      </c>
      <c r="C106" s="542">
        <v>19</v>
      </c>
      <c r="D106" s="543">
        <v>19</v>
      </c>
      <c r="E106" s="541">
        <v>0</v>
      </c>
      <c r="F106" s="544">
        <v>0</v>
      </c>
      <c r="G106" s="542">
        <v>0</v>
      </c>
      <c r="H106" s="193">
        <v>761</v>
      </c>
      <c r="I106" s="545">
        <v>9</v>
      </c>
      <c r="J106" s="546">
        <v>9</v>
      </c>
      <c r="K106" s="545">
        <v>9</v>
      </c>
      <c r="L106" s="546">
        <v>0</v>
      </c>
      <c r="M106" s="547">
        <v>0</v>
      </c>
      <c r="N106" s="545">
        <v>0</v>
      </c>
      <c r="O106" s="195">
        <v>761</v>
      </c>
      <c r="P106" s="548">
        <v>9</v>
      </c>
      <c r="Q106" s="549">
        <v>9</v>
      </c>
      <c r="R106" s="548">
        <v>9</v>
      </c>
      <c r="S106" s="549">
        <v>0</v>
      </c>
      <c r="T106" s="550">
        <v>0</v>
      </c>
      <c r="U106" s="551">
        <v>0</v>
      </c>
      <c r="V106" s="135"/>
    </row>
    <row r="107" spans="1:22">
      <c r="A107" s="179">
        <v>857</v>
      </c>
      <c r="B107" s="541">
        <v>4</v>
      </c>
      <c r="C107" s="542">
        <v>4</v>
      </c>
      <c r="D107" s="543">
        <v>4</v>
      </c>
      <c r="E107" s="541">
        <v>0</v>
      </c>
      <c r="F107" s="544">
        <v>0</v>
      </c>
      <c r="G107" s="542">
        <v>0</v>
      </c>
      <c r="H107" s="193">
        <v>857</v>
      </c>
      <c r="I107" s="545">
        <v>4</v>
      </c>
      <c r="J107" s="546">
        <v>6</v>
      </c>
      <c r="K107" s="545">
        <v>6</v>
      </c>
      <c r="L107" s="546">
        <v>0</v>
      </c>
      <c r="M107" s="547">
        <v>0</v>
      </c>
      <c r="N107" s="545">
        <v>0</v>
      </c>
      <c r="O107" s="195">
        <v>857</v>
      </c>
      <c r="P107" s="548">
        <v>4</v>
      </c>
      <c r="Q107" s="549">
        <v>6</v>
      </c>
      <c r="R107" s="548">
        <v>6</v>
      </c>
      <c r="S107" s="549">
        <v>0</v>
      </c>
      <c r="T107" s="550">
        <v>0</v>
      </c>
      <c r="U107" s="551">
        <v>0</v>
      </c>
      <c r="V107" s="135"/>
    </row>
    <row r="108" spans="1:22">
      <c r="A108" s="179">
        <v>901</v>
      </c>
      <c r="B108" s="541">
        <v>21</v>
      </c>
      <c r="C108" s="542">
        <v>13</v>
      </c>
      <c r="D108" s="543">
        <v>23</v>
      </c>
      <c r="E108" s="541">
        <v>3</v>
      </c>
      <c r="F108" s="544">
        <v>0</v>
      </c>
      <c r="G108" s="552">
        <v>0</v>
      </c>
      <c r="H108" s="193">
        <v>901</v>
      </c>
      <c r="I108" s="545">
        <v>13</v>
      </c>
      <c r="J108" s="546">
        <v>13</v>
      </c>
      <c r="K108" s="545">
        <v>15</v>
      </c>
      <c r="L108" s="546">
        <v>3</v>
      </c>
      <c r="M108" s="547">
        <v>0</v>
      </c>
      <c r="N108" s="545">
        <v>0</v>
      </c>
      <c r="O108" s="195">
        <v>901</v>
      </c>
      <c r="P108" s="548">
        <v>13</v>
      </c>
      <c r="Q108" s="549">
        <v>13</v>
      </c>
      <c r="R108" s="548">
        <v>15</v>
      </c>
      <c r="S108" s="549">
        <v>3</v>
      </c>
      <c r="T108" s="550">
        <v>0</v>
      </c>
      <c r="U108" s="551">
        <v>0</v>
      </c>
      <c r="V108" s="135"/>
    </row>
    <row r="109" spans="1:22" ht="12.6" thickBot="1">
      <c r="A109" s="181">
        <v>910</v>
      </c>
      <c r="B109" s="553">
        <v>32</v>
      </c>
      <c r="C109" s="554">
        <v>17</v>
      </c>
      <c r="D109" s="260">
        <v>35</v>
      </c>
      <c r="E109" s="553">
        <v>2</v>
      </c>
      <c r="F109" s="555">
        <v>0</v>
      </c>
      <c r="G109" s="554">
        <v>0</v>
      </c>
      <c r="H109" s="210">
        <v>910</v>
      </c>
      <c r="I109" s="556">
        <v>12</v>
      </c>
      <c r="J109" s="557">
        <v>12</v>
      </c>
      <c r="K109" s="556">
        <v>12</v>
      </c>
      <c r="L109" s="557">
        <v>2</v>
      </c>
      <c r="M109" s="558">
        <v>0</v>
      </c>
      <c r="N109" s="556">
        <v>0</v>
      </c>
      <c r="O109" s="196">
        <v>910</v>
      </c>
      <c r="P109" s="559">
        <v>12</v>
      </c>
      <c r="Q109" s="560">
        <v>12</v>
      </c>
      <c r="R109" s="559">
        <v>13</v>
      </c>
      <c r="S109" s="560">
        <v>2</v>
      </c>
      <c r="T109" s="561">
        <v>0</v>
      </c>
      <c r="U109" s="562">
        <v>0</v>
      </c>
      <c r="V109" s="135"/>
    </row>
    <row r="110" spans="1:22" ht="12.75" customHeight="1">
      <c r="A110" s="563"/>
      <c r="B110" s="231"/>
      <c r="C110" s="231"/>
      <c r="D110" s="231"/>
      <c r="E110" s="231"/>
      <c r="F110" s="231"/>
      <c r="G110" s="231"/>
      <c r="H110" s="143"/>
      <c r="I110" s="153"/>
      <c r="J110" s="153"/>
      <c r="K110" s="153"/>
      <c r="L110" s="153"/>
      <c r="M110" s="153"/>
      <c r="N110" s="153"/>
      <c r="O110" s="130"/>
      <c r="P110" s="153"/>
      <c r="Q110" s="153"/>
      <c r="R110" s="153"/>
      <c r="S110" s="153"/>
      <c r="T110" s="153"/>
      <c r="U110" s="153"/>
      <c r="V110" s="135"/>
    </row>
    <row r="111" spans="1:22" ht="17.25" customHeight="1">
      <c r="A111" s="563"/>
      <c r="B111" s="231"/>
      <c r="C111" s="231"/>
      <c r="D111" s="231"/>
      <c r="E111" s="231"/>
      <c r="F111" s="231"/>
      <c r="G111" s="231"/>
      <c r="H111" s="143"/>
      <c r="I111" s="395" t="s">
        <v>73</v>
      </c>
      <c r="J111" s="396"/>
      <c r="K111" s="396"/>
      <c r="L111" s="396"/>
      <c r="M111" s="396"/>
      <c r="N111" s="397"/>
      <c r="O111" s="143"/>
      <c r="P111" s="153"/>
      <c r="Q111" s="153"/>
      <c r="R111" s="153"/>
      <c r="S111" s="153"/>
      <c r="T111" s="153"/>
      <c r="U111" s="153"/>
      <c r="V111" s="135"/>
    </row>
    <row r="112" spans="1:22" ht="18" thickBot="1">
      <c r="A112" s="563"/>
      <c r="B112" s="231"/>
      <c r="C112" s="231"/>
      <c r="D112" s="231"/>
      <c r="E112" s="231"/>
      <c r="F112" s="231"/>
      <c r="G112" s="231"/>
      <c r="H112" s="143"/>
      <c r="I112" s="527"/>
      <c r="J112" s="527"/>
      <c r="K112" s="527"/>
      <c r="L112" s="527"/>
      <c r="M112" s="527"/>
      <c r="N112" s="527"/>
      <c r="O112" s="141"/>
      <c r="P112" s="231"/>
      <c r="Q112" s="231"/>
      <c r="R112" s="231"/>
      <c r="S112" s="231"/>
      <c r="T112" s="231"/>
      <c r="U112" s="231"/>
      <c r="V112" s="135"/>
    </row>
    <row r="113" spans="1:22" ht="16.5" customHeight="1">
      <c r="A113" s="152">
        <v>96</v>
      </c>
      <c r="B113" s="495">
        <v>3</v>
      </c>
      <c r="C113" s="531">
        <v>3</v>
      </c>
      <c r="D113" s="532">
        <v>3</v>
      </c>
      <c r="E113" s="530">
        <v>0</v>
      </c>
      <c r="F113" s="533">
        <v>0</v>
      </c>
      <c r="G113" s="531">
        <v>0</v>
      </c>
      <c r="H113" s="192">
        <v>96</v>
      </c>
      <c r="I113" s="534">
        <v>2</v>
      </c>
      <c r="J113" s="535">
        <v>2</v>
      </c>
      <c r="K113" s="534">
        <v>2</v>
      </c>
      <c r="L113" s="535">
        <v>0</v>
      </c>
      <c r="M113" s="536">
        <v>0</v>
      </c>
      <c r="N113" s="534">
        <v>0</v>
      </c>
      <c r="O113" s="194">
        <v>96</v>
      </c>
      <c r="P113" s="537">
        <v>2</v>
      </c>
      <c r="Q113" s="538">
        <v>2</v>
      </c>
      <c r="R113" s="537">
        <v>2</v>
      </c>
      <c r="S113" s="538">
        <v>0</v>
      </c>
      <c r="T113" s="539">
        <v>0</v>
      </c>
      <c r="U113" s="540">
        <v>0</v>
      </c>
      <c r="V113" s="527"/>
    </row>
    <row r="114" spans="1:22">
      <c r="A114" s="179">
        <v>125</v>
      </c>
      <c r="B114" s="541">
        <v>12</v>
      </c>
      <c r="C114" s="542">
        <v>13</v>
      </c>
      <c r="D114" s="543">
        <v>13</v>
      </c>
      <c r="E114" s="541">
        <v>0</v>
      </c>
      <c r="F114" s="544">
        <v>0</v>
      </c>
      <c r="G114" s="542">
        <v>0</v>
      </c>
      <c r="H114" s="193">
        <v>125</v>
      </c>
      <c r="I114" s="545">
        <v>7</v>
      </c>
      <c r="J114" s="546">
        <v>8</v>
      </c>
      <c r="K114" s="545">
        <v>8</v>
      </c>
      <c r="L114" s="546">
        <v>0</v>
      </c>
      <c r="M114" s="547">
        <v>0</v>
      </c>
      <c r="N114" s="545">
        <v>0</v>
      </c>
      <c r="O114" s="195">
        <v>125</v>
      </c>
      <c r="P114" s="548">
        <v>7</v>
      </c>
      <c r="Q114" s="549">
        <v>8</v>
      </c>
      <c r="R114" s="548">
        <v>8</v>
      </c>
      <c r="S114" s="549">
        <v>0</v>
      </c>
      <c r="T114" s="550">
        <v>0</v>
      </c>
      <c r="U114" s="551">
        <v>0</v>
      </c>
      <c r="V114" s="527"/>
    </row>
    <row r="115" spans="1:22">
      <c r="A115" s="179">
        <v>128</v>
      </c>
      <c r="B115" s="541">
        <v>3</v>
      </c>
      <c r="C115" s="542">
        <v>3</v>
      </c>
      <c r="D115" s="543">
        <v>3</v>
      </c>
      <c r="E115" s="541">
        <v>0</v>
      </c>
      <c r="F115" s="544">
        <v>0</v>
      </c>
      <c r="G115" s="542">
        <v>0</v>
      </c>
      <c r="H115" s="193">
        <v>128</v>
      </c>
      <c r="I115" s="545">
        <v>3</v>
      </c>
      <c r="J115" s="546">
        <v>3</v>
      </c>
      <c r="K115" s="545">
        <v>3</v>
      </c>
      <c r="L115" s="546">
        <v>0</v>
      </c>
      <c r="M115" s="547">
        <v>0</v>
      </c>
      <c r="N115" s="545">
        <v>0</v>
      </c>
      <c r="O115" s="195">
        <v>128</v>
      </c>
      <c r="P115" s="548">
        <v>3</v>
      </c>
      <c r="Q115" s="549">
        <v>3</v>
      </c>
      <c r="R115" s="548">
        <v>3</v>
      </c>
      <c r="S115" s="549">
        <v>0</v>
      </c>
      <c r="T115" s="550">
        <v>0</v>
      </c>
      <c r="U115" s="551">
        <v>0</v>
      </c>
      <c r="V115" s="135"/>
    </row>
    <row r="116" spans="1:22">
      <c r="A116" s="179">
        <v>167</v>
      </c>
      <c r="B116" s="541">
        <v>4</v>
      </c>
      <c r="C116" s="542">
        <v>4</v>
      </c>
      <c r="D116" s="543">
        <v>4</v>
      </c>
      <c r="E116" s="541">
        <v>0</v>
      </c>
      <c r="F116" s="544">
        <v>0</v>
      </c>
      <c r="G116" s="542">
        <v>0</v>
      </c>
      <c r="H116" s="193">
        <v>167</v>
      </c>
      <c r="I116" s="545">
        <v>4</v>
      </c>
      <c r="J116" s="546">
        <v>4</v>
      </c>
      <c r="K116" s="545">
        <v>4</v>
      </c>
      <c r="L116" s="546">
        <v>0</v>
      </c>
      <c r="M116" s="547">
        <v>0</v>
      </c>
      <c r="N116" s="545">
        <v>0</v>
      </c>
      <c r="O116" s="195">
        <v>167</v>
      </c>
      <c r="P116" s="548">
        <v>4</v>
      </c>
      <c r="Q116" s="549">
        <v>4</v>
      </c>
      <c r="R116" s="548">
        <v>4</v>
      </c>
      <c r="S116" s="549">
        <v>0</v>
      </c>
      <c r="T116" s="550">
        <v>0</v>
      </c>
      <c r="U116" s="551">
        <v>0</v>
      </c>
      <c r="V116" s="135"/>
    </row>
    <row r="117" spans="1:22">
      <c r="A117" s="179">
        <v>177</v>
      </c>
      <c r="B117" s="541">
        <v>2</v>
      </c>
      <c r="C117" s="542">
        <v>0</v>
      </c>
      <c r="D117" s="543">
        <v>2</v>
      </c>
      <c r="E117" s="541">
        <v>0</v>
      </c>
      <c r="F117" s="544">
        <v>0</v>
      </c>
      <c r="G117" s="542">
        <v>0</v>
      </c>
      <c r="H117" s="193"/>
      <c r="I117" s="545"/>
      <c r="J117" s="546"/>
      <c r="K117" s="545"/>
      <c r="L117" s="546"/>
      <c r="M117" s="547"/>
      <c r="N117" s="545"/>
      <c r="O117" s="195"/>
      <c r="P117" s="548"/>
      <c r="Q117" s="549"/>
      <c r="R117" s="548"/>
      <c r="S117" s="549"/>
      <c r="T117" s="550"/>
      <c r="U117" s="551"/>
      <c r="V117" s="135"/>
    </row>
    <row r="118" spans="1:22" s="9" customFormat="1">
      <c r="A118" s="179">
        <v>205</v>
      </c>
      <c r="B118" s="541">
        <v>10</v>
      </c>
      <c r="C118" s="542">
        <v>10</v>
      </c>
      <c r="D118" s="543">
        <v>10</v>
      </c>
      <c r="E118" s="541">
        <v>0</v>
      </c>
      <c r="F118" s="544">
        <v>0</v>
      </c>
      <c r="G118" s="542">
        <v>0</v>
      </c>
      <c r="H118" s="193">
        <v>205</v>
      </c>
      <c r="I118" s="545">
        <v>5</v>
      </c>
      <c r="J118" s="546">
        <v>5</v>
      </c>
      <c r="K118" s="545">
        <v>5</v>
      </c>
      <c r="L118" s="546">
        <v>0</v>
      </c>
      <c r="M118" s="547">
        <v>0</v>
      </c>
      <c r="N118" s="545">
        <v>0</v>
      </c>
      <c r="O118" s="195">
        <v>205</v>
      </c>
      <c r="P118" s="548">
        <v>5</v>
      </c>
      <c r="Q118" s="549">
        <v>5</v>
      </c>
      <c r="R118" s="548">
        <v>5</v>
      </c>
      <c r="S118" s="549">
        <v>0</v>
      </c>
      <c r="T118" s="550">
        <v>0</v>
      </c>
      <c r="U118" s="551">
        <v>0</v>
      </c>
      <c r="V118" s="135"/>
    </row>
    <row r="119" spans="1:22" s="9" customFormat="1">
      <c r="A119" s="179">
        <v>218</v>
      </c>
      <c r="B119" s="541">
        <v>2</v>
      </c>
      <c r="C119" s="542">
        <v>2</v>
      </c>
      <c r="D119" s="543">
        <v>2</v>
      </c>
      <c r="E119" s="541">
        <v>0</v>
      </c>
      <c r="F119" s="544">
        <v>0</v>
      </c>
      <c r="G119" s="542">
        <v>0</v>
      </c>
      <c r="H119" s="193">
        <v>218</v>
      </c>
      <c r="I119" s="545">
        <v>2</v>
      </c>
      <c r="J119" s="546">
        <v>2</v>
      </c>
      <c r="K119" s="545">
        <v>2</v>
      </c>
      <c r="L119" s="546">
        <v>0</v>
      </c>
      <c r="M119" s="547">
        <v>0</v>
      </c>
      <c r="N119" s="545">
        <v>0</v>
      </c>
      <c r="O119" s="195">
        <v>218</v>
      </c>
      <c r="P119" s="548">
        <v>2</v>
      </c>
      <c r="Q119" s="549">
        <v>2</v>
      </c>
      <c r="R119" s="548">
        <v>2</v>
      </c>
      <c r="S119" s="549">
        <v>0</v>
      </c>
      <c r="T119" s="550">
        <v>0</v>
      </c>
      <c r="U119" s="551">
        <v>0</v>
      </c>
      <c r="V119" s="135"/>
    </row>
    <row r="120" spans="1:22">
      <c r="A120" s="179">
        <v>232</v>
      </c>
      <c r="B120" s="541">
        <v>14</v>
      </c>
      <c r="C120" s="542">
        <v>9</v>
      </c>
      <c r="D120" s="543">
        <v>18</v>
      </c>
      <c r="E120" s="541">
        <v>0</v>
      </c>
      <c r="F120" s="544">
        <v>0</v>
      </c>
      <c r="G120" s="542">
        <v>0</v>
      </c>
      <c r="H120" s="193">
        <v>232</v>
      </c>
      <c r="I120" s="545">
        <v>8</v>
      </c>
      <c r="J120" s="546">
        <v>9</v>
      </c>
      <c r="K120" s="545">
        <v>9</v>
      </c>
      <c r="L120" s="546">
        <v>0</v>
      </c>
      <c r="M120" s="547">
        <v>0</v>
      </c>
      <c r="N120" s="545">
        <v>0</v>
      </c>
      <c r="O120" s="195">
        <v>232</v>
      </c>
      <c r="P120" s="548">
        <v>8</v>
      </c>
      <c r="Q120" s="549">
        <v>9</v>
      </c>
      <c r="R120" s="548">
        <v>9</v>
      </c>
      <c r="S120" s="549">
        <v>0</v>
      </c>
      <c r="T120" s="550">
        <v>0</v>
      </c>
      <c r="U120" s="551">
        <v>0</v>
      </c>
      <c r="V120" s="135"/>
    </row>
    <row r="121" spans="1:22" s="9" customFormat="1">
      <c r="A121" s="179">
        <v>256</v>
      </c>
      <c r="B121" s="541">
        <v>3</v>
      </c>
      <c r="C121" s="542">
        <v>3</v>
      </c>
      <c r="D121" s="543">
        <v>3</v>
      </c>
      <c r="E121" s="541">
        <v>0</v>
      </c>
      <c r="F121" s="544">
        <v>0</v>
      </c>
      <c r="G121" s="542">
        <v>0</v>
      </c>
      <c r="H121" s="193">
        <v>256</v>
      </c>
      <c r="I121" s="545">
        <v>3</v>
      </c>
      <c r="J121" s="546">
        <v>3</v>
      </c>
      <c r="K121" s="545">
        <v>3</v>
      </c>
      <c r="L121" s="546">
        <v>0</v>
      </c>
      <c r="M121" s="547">
        <v>0</v>
      </c>
      <c r="N121" s="545">
        <v>0</v>
      </c>
      <c r="O121" s="195">
        <v>256</v>
      </c>
      <c r="P121" s="548">
        <v>3</v>
      </c>
      <c r="Q121" s="549">
        <v>3</v>
      </c>
      <c r="R121" s="548">
        <v>3</v>
      </c>
      <c r="S121" s="549">
        <v>0</v>
      </c>
      <c r="T121" s="550">
        <v>0</v>
      </c>
      <c r="U121" s="551">
        <v>0</v>
      </c>
      <c r="V121" s="135"/>
    </row>
    <row r="122" spans="1:22">
      <c r="A122" s="179">
        <v>266</v>
      </c>
      <c r="B122" s="541">
        <v>12</v>
      </c>
      <c r="C122" s="542">
        <v>13</v>
      </c>
      <c r="D122" s="543">
        <v>13</v>
      </c>
      <c r="E122" s="541">
        <v>0</v>
      </c>
      <c r="F122" s="544">
        <v>0</v>
      </c>
      <c r="G122" s="542">
        <v>0</v>
      </c>
      <c r="H122" s="193">
        <v>266</v>
      </c>
      <c r="I122" s="545">
        <v>8</v>
      </c>
      <c r="J122" s="546">
        <v>8</v>
      </c>
      <c r="K122" s="545">
        <v>8</v>
      </c>
      <c r="L122" s="546">
        <v>0</v>
      </c>
      <c r="M122" s="547">
        <v>0</v>
      </c>
      <c r="N122" s="545">
        <v>0</v>
      </c>
      <c r="O122" s="195">
        <v>266</v>
      </c>
      <c r="P122" s="548">
        <v>8</v>
      </c>
      <c r="Q122" s="549">
        <v>8</v>
      </c>
      <c r="R122" s="548">
        <v>8</v>
      </c>
      <c r="S122" s="549">
        <v>0</v>
      </c>
      <c r="T122" s="550">
        <v>0</v>
      </c>
      <c r="U122" s="551">
        <v>0</v>
      </c>
      <c r="V122" s="135"/>
    </row>
    <row r="123" spans="1:22">
      <c r="A123" s="179">
        <v>501</v>
      </c>
      <c r="B123" s="541">
        <v>6</v>
      </c>
      <c r="C123" s="542">
        <v>4</v>
      </c>
      <c r="D123" s="543">
        <v>7</v>
      </c>
      <c r="E123" s="541">
        <v>0</v>
      </c>
      <c r="F123" s="544">
        <v>0</v>
      </c>
      <c r="G123" s="542">
        <v>0</v>
      </c>
      <c r="H123" s="193">
        <v>501</v>
      </c>
      <c r="I123" s="545">
        <v>4</v>
      </c>
      <c r="J123" s="546">
        <v>4</v>
      </c>
      <c r="K123" s="545">
        <v>4</v>
      </c>
      <c r="L123" s="546">
        <v>0</v>
      </c>
      <c r="M123" s="547">
        <v>0</v>
      </c>
      <c r="N123" s="545">
        <v>0</v>
      </c>
      <c r="O123" s="195">
        <v>501</v>
      </c>
      <c r="P123" s="548">
        <v>4</v>
      </c>
      <c r="Q123" s="549">
        <v>4</v>
      </c>
      <c r="R123" s="548">
        <v>4</v>
      </c>
      <c r="S123" s="549">
        <v>0</v>
      </c>
      <c r="T123" s="550">
        <v>0</v>
      </c>
      <c r="U123" s="551">
        <v>0</v>
      </c>
      <c r="V123" s="135"/>
    </row>
    <row r="124" spans="1:22">
      <c r="A124" s="179">
        <v>577</v>
      </c>
      <c r="B124" s="541">
        <v>6</v>
      </c>
      <c r="C124" s="542">
        <v>4</v>
      </c>
      <c r="D124" s="543">
        <v>6</v>
      </c>
      <c r="E124" s="541">
        <v>0</v>
      </c>
      <c r="F124" s="544">
        <v>0</v>
      </c>
      <c r="G124" s="542">
        <v>0</v>
      </c>
      <c r="H124" s="193"/>
      <c r="I124" s="545"/>
      <c r="J124" s="546"/>
      <c r="K124" s="545"/>
      <c r="L124" s="546"/>
      <c r="M124" s="547"/>
      <c r="N124" s="545"/>
      <c r="O124" s="195"/>
      <c r="P124" s="548"/>
      <c r="Q124" s="549"/>
      <c r="R124" s="548"/>
      <c r="S124" s="549"/>
      <c r="T124" s="550"/>
      <c r="U124" s="551"/>
      <c r="V124" s="135"/>
    </row>
    <row r="125" spans="1:22">
      <c r="A125" s="179">
        <v>603</v>
      </c>
      <c r="B125" s="541">
        <v>15</v>
      </c>
      <c r="C125" s="542">
        <v>17</v>
      </c>
      <c r="D125" s="543">
        <v>18</v>
      </c>
      <c r="E125" s="541">
        <v>0</v>
      </c>
      <c r="F125" s="544">
        <v>0</v>
      </c>
      <c r="G125" s="542">
        <v>0</v>
      </c>
      <c r="H125" s="193">
        <v>603</v>
      </c>
      <c r="I125" s="545">
        <v>14</v>
      </c>
      <c r="J125" s="546">
        <v>14</v>
      </c>
      <c r="K125" s="545">
        <v>14</v>
      </c>
      <c r="L125" s="546">
        <v>0</v>
      </c>
      <c r="M125" s="547">
        <v>0</v>
      </c>
      <c r="N125" s="545">
        <v>0</v>
      </c>
      <c r="O125" s="195">
        <v>603</v>
      </c>
      <c r="P125" s="548">
        <v>11</v>
      </c>
      <c r="Q125" s="549">
        <v>11</v>
      </c>
      <c r="R125" s="548">
        <v>11</v>
      </c>
      <c r="S125" s="549">
        <v>0</v>
      </c>
      <c r="T125" s="550">
        <v>0</v>
      </c>
      <c r="U125" s="551">
        <v>0</v>
      </c>
      <c r="V125" s="135"/>
    </row>
    <row r="126" spans="1:22" ht="12.6" thickBot="1">
      <c r="A126" s="181">
        <v>605</v>
      </c>
      <c r="B126" s="553">
        <v>5</v>
      </c>
      <c r="C126" s="554">
        <v>5</v>
      </c>
      <c r="D126" s="260">
        <v>5</v>
      </c>
      <c r="E126" s="553">
        <v>0</v>
      </c>
      <c r="F126" s="555">
        <v>0</v>
      </c>
      <c r="G126" s="554">
        <v>0</v>
      </c>
      <c r="H126" s="210">
        <v>605</v>
      </c>
      <c r="I126" s="564">
        <v>3</v>
      </c>
      <c r="J126" s="557">
        <v>4</v>
      </c>
      <c r="K126" s="565">
        <v>4</v>
      </c>
      <c r="L126" s="557">
        <v>0</v>
      </c>
      <c r="M126" s="558">
        <v>0</v>
      </c>
      <c r="N126" s="556">
        <v>0</v>
      </c>
      <c r="O126" s="196">
        <v>605</v>
      </c>
      <c r="P126" s="566">
        <v>3</v>
      </c>
      <c r="Q126" s="560">
        <v>4</v>
      </c>
      <c r="R126" s="567">
        <v>4</v>
      </c>
      <c r="S126" s="560">
        <v>0</v>
      </c>
      <c r="T126" s="561">
        <v>0</v>
      </c>
      <c r="U126" s="562">
        <v>0</v>
      </c>
      <c r="V126" s="135"/>
    </row>
    <row r="127" spans="1:22">
      <c r="A127" s="568"/>
      <c r="B127" s="569"/>
      <c r="C127" s="231"/>
      <c r="D127" s="231"/>
      <c r="E127" s="231"/>
      <c r="F127" s="231"/>
      <c r="G127" s="231"/>
      <c r="H127" s="143"/>
      <c r="I127" s="570"/>
      <c r="J127" s="570"/>
      <c r="K127" s="570"/>
      <c r="L127" s="570"/>
      <c r="M127" s="570"/>
      <c r="N127" s="570"/>
      <c r="P127" s="527"/>
      <c r="Q127" s="527"/>
      <c r="R127" s="527"/>
      <c r="S127" s="527"/>
      <c r="T127" s="527"/>
      <c r="U127" s="527"/>
      <c r="V127" s="135"/>
    </row>
    <row r="128" spans="1:22" ht="14.25" customHeight="1">
      <c r="A128" s="571"/>
      <c r="B128" s="569"/>
      <c r="C128" s="231"/>
      <c r="D128" s="231"/>
      <c r="E128" s="231"/>
      <c r="F128" s="231"/>
      <c r="G128" s="231"/>
      <c r="H128" s="143"/>
      <c r="I128" s="395" t="s">
        <v>39</v>
      </c>
      <c r="J128" s="396"/>
      <c r="K128" s="396"/>
      <c r="L128" s="396"/>
      <c r="M128" s="396"/>
      <c r="N128" s="397"/>
      <c r="O128" s="143"/>
      <c r="P128" s="231"/>
      <c r="Q128" s="231"/>
      <c r="R128" s="231"/>
      <c r="S128" s="231"/>
      <c r="T128" s="231"/>
      <c r="U128" s="231"/>
      <c r="V128" s="135"/>
    </row>
    <row r="129" spans="1:23" ht="18" thickBot="1">
      <c r="A129" s="571"/>
      <c r="B129" s="569"/>
      <c r="C129" s="231"/>
      <c r="D129" s="231"/>
      <c r="E129" s="231"/>
      <c r="F129" s="231"/>
      <c r="G129" s="231"/>
      <c r="H129" s="143"/>
      <c r="I129" s="572"/>
      <c r="J129" s="572"/>
      <c r="K129" s="572"/>
      <c r="L129" s="572"/>
      <c r="M129" s="572"/>
      <c r="N129" s="572"/>
      <c r="O129" s="141"/>
      <c r="P129" s="231"/>
      <c r="Q129" s="231"/>
      <c r="R129" s="231"/>
      <c r="S129" s="231"/>
      <c r="T129" s="231"/>
      <c r="U129" s="231"/>
      <c r="V129" s="135"/>
      <c r="W129" s="527"/>
    </row>
    <row r="130" spans="1:23" s="9" customFormat="1" ht="17.649999999999999">
      <c r="A130" s="63"/>
      <c r="B130" s="427" t="s">
        <v>47</v>
      </c>
      <c r="C130" s="387"/>
      <c r="D130" s="387"/>
      <c r="E130" s="387"/>
      <c r="F130" s="387"/>
      <c r="G130" s="428"/>
      <c r="H130" s="160"/>
      <c r="I130" s="416" t="s">
        <v>48</v>
      </c>
      <c r="J130" s="384"/>
      <c r="K130" s="384"/>
      <c r="L130" s="384"/>
      <c r="M130" s="384"/>
      <c r="N130" s="417"/>
      <c r="O130" s="143"/>
      <c r="P130" s="394" t="s">
        <v>49</v>
      </c>
      <c r="Q130" s="385"/>
      <c r="R130" s="385"/>
      <c r="S130" s="385"/>
      <c r="T130" s="385"/>
      <c r="U130" s="386"/>
      <c r="V130" s="116"/>
      <c r="W130" s="116"/>
    </row>
    <row r="131" spans="1:23" ht="16.5" customHeight="1" thickBot="1">
      <c r="A131" s="424" t="s">
        <v>50</v>
      </c>
      <c r="B131" s="407" t="s">
        <v>80</v>
      </c>
      <c r="C131" s="405" t="s">
        <v>81</v>
      </c>
      <c r="D131" s="407" t="s">
        <v>82</v>
      </c>
      <c r="E131" s="409" t="s">
        <v>30</v>
      </c>
      <c r="F131" s="411" t="s">
        <v>83</v>
      </c>
      <c r="G131" s="412"/>
      <c r="H131" s="161"/>
      <c r="I131" s="418" t="s">
        <v>80</v>
      </c>
      <c r="J131" s="392" t="s">
        <v>81</v>
      </c>
      <c r="K131" s="392" t="s">
        <v>82</v>
      </c>
      <c r="L131" s="392" t="s">
        <v>30</v>
      </c>
      <c r="M131" s="435" t="s">
        <v>83</v>
      </c>
      <c r="N131" s="436"/>
      <c r="O131" s="158"/>
      <c r="P131" s="429" t="s">
        <v>80</v>
      </c>
      <c r="Q131" s="382" t="s">
        <v>81</v>
      </c>
      <c r="R131" s="382" t="s">
        <v>82</v>
      </c>
      <c r="S131" s="382" t="s">
        <v>30</v>
      </c>
      <c r="T131" s="388" t="s">
        <v>83</v>
      </c>
      <c r="U131" s="389"/>
      <c r="V131" s="527"/>
      <c r="W131" s="527"/>
    </row>
    <row r="132" spans="1:23" ht="12.6" thickTop="1">
      <c r="A132" s="425"/>
      <c r="B132" s="408"/>
      <c r="C132" s="406"/>
      <c r="D132" s="408"/>
      <c r="E132" s="410"/>
      <c r="F132" s="182" t="s">
        <v>31</v>
      </c>
      <c r="G132" s="183" t="s">
        <v>32</v>
      </c>
      <c r="H132" s="157"/>
      <c r="I132" s="419"/>
      <c r="J132" s="393"/>
      <c r="K132" s="393"/>
      <c r="L132" s="393"/>
      <c r="M132" s="78" t="s">
        <v>31</v>
      </c>
      <c r="N132" s="175" t="s">
        <v>32</v>
      </c>
      <c r="O132" s="159"/>
      <c r="P132" s="430"/>
      <c r="Q132" s="383"/>
      <c r="R132" s="383"/>
      <c r="S132" s="383"/>
      <c r="T132" s="90" t="s">
        <v>31</v>
      </c>
      <c r="U132" s="91" t="s">
        <v>32</v>
      </c>
      <c r="V132" s="527"/>
      <c r="W132" s="527"/>
    </row>
    <row r="133" spans="1:23" ht="14.25" customHeight="1">
      <c r="A133" s="71" t="s">
        <v>84</v>
      </c>
      <c r="B133" s="573">
        <v>39</v>
      </c>
      <c r="C133" s="573">
        <v>33</v>
      </c>
      <c r="D133" s="573">
        <v>39</v>
      </c>
      <c r="E133" s="541"/>
      <c r="F133" s="544"/>
      <c r="G133" s="574"/>
      <c r="H133" s="130"/>
      <c r="I133" s="176">
        <v>25</v>
      </c>
      <c r="J133" s="546">
        <v>25</v>
      </c>
      <c r="K133" s="546">
        <v>25</v>
      </c>
      <c r="L133" s="546"/>
      <c r="M133" s="547"/>
      <c r="N133" s="575"/>
      <c r="O133" s="174"/>
      <c r="P133" s="187">
        <v>25</v>
      </c>
      <c r="Q133" s="549">
        <v>25</v>
      </c>
      <c r="R133" s="549">
        <v>25</v>
      </c>
      <c r="S133" s="549"/>
      <c r="T133" s="549"/>
      <c r="U133" s="551"/>
      <c r="V133" s="527"/>
      <c r="W133" s="527"/>
    </row>
    <row r="134" spans="1:23">
      <c r="A134" s="71" t="s">
        <v>85</v>
      </c>
      <c r="B134" s="543">
        <v>45</v>
      </c>
      <c r="C134" s="543">
        <v>39</v>
      </c>
      <c r="D134" s="543">
        <v>45</v>
      </c>
      <c r="E134" s="541"/>
      <c r="F134" s="544"/>
      <c r="G134" s="574"/>
      <c r="H134" s="130"/>
      <c r="I134" s="176">
        <v>27</v>
      </c>
      <c r="J134" s="546">
        <v>25</v>
      </c>
      <c r="K134" s="546">
        <v>25</v>
      </c>
      <c r="L134" s="546"/>
      <c r="M134" s="547"/>
      <c r="N134" s="575"/>
      <c r="O134" s="130"/>
      <c r="P134" s="185">
        <v>27</v>
      </c>
      <c r="Q134" s="549">
        <v>27</v>
      </c>
      <c r="R134" s="549">
        <v>27</v>
      </c>
      <c r="S134" s="549"/>
      <c r="T134" s="549"/>
      <c r="U134" s="551"/>
      <c r="V134" s="527"/>
      <c r="W134" s="527"/>
    </row>
    <row r="135" spans="1:23">
      <c r="A135" s="71">
        <v>802</v>
      </c>
      <c r="B135" s="543">
        <v>52</v>
      </c>
      <c r="C135" s="543">
        <v>52</v>
      </c>
      <c r="D135" s="543">
        <v>52</v>
      </c>
      <c r="E135" s="541"/>
      <c r="F135" s="544"/>
      <c r="G135" s="574"/>
      <c r="H135" s="130"/>
      <c r="I135" s="176">
        <v>52</v>
      </c>
      <c r="J135" s="546">
        <v>52</v>
      </c>
      <c r="K135" s="546">
        <v>52</v>
      </c>
      <c r="L135" s="546"/>
      <c r="M135" s="547"/>
      <c r="N135" s="575"/>
      <c r="O135" s="130"/>
      <c r="P135" s="185">
        <v>52</v>
      </c>
      <c r="Q135" s="549">
        <v>52</v>
      </c>
      <c r="R135" s="549">
        <v>52</v>
      </c>
      <c r="S135" s="549"/>
      <c r="T135" s="549"/>
      <c r="U135" s="551"/>
      <c r="V135" s="527"/>
      <c r="W135" s="527"/>
    </row>
    <row r="136" spans="1:23">
      <c r="A136" s="71">
        <v>803</v>
      </c>
      <c r="B136" s="543">
        <v>18</v>
      </c>
      <c r="C136" s="541">
        <v>12</v>
      </c>
      <c r="D136" s="541">
        <v>18</v>
      </c>
      <c r="E136" s="541"/>
      <c r="F136" s="544"/>
      <c r="G136" s="574"/>
      <c r="H136" s="130"/>
      <c r="I136" s="176">
        <v>12</v>
      </c>
      <c r="J136" s="546">
        <v>10</v>
      </c>
      <c r="K136" s="546">
        <v>10</v>
      </c>
      <c r="L136" s="546"/>
      <c r="M136" s="547"/>
      <c r="N136" s="575"/>
      <c r="O136" s="130"/>
      <c r="P136" s="185">
        <v>12</v>
      </c>
      <c r="Q136" s="549">
        <v>10</v>
      </c>
      <c r="R136" s="548">
        <v>10</v>
      </c>
      <c r="S136" s="549"/>
      <c r="T136" s="549"/>
      <c r="U136" s="551"/>
      <c r="V136" s="527"/>
      <c r="W136" s="527"/>
    </row>
    <row r="137" spans="1:23">
      <c r="A137" s="71" t="s">
        <v>86</v>
      </c>
      <c r="B137" s="543">
        <v>33</v>
      </c>
      <c r="C137" s="541">
        <v>27</v>
      </c>
      <c r="D137" s="541">
        <v>33</v>
      </c>
      <c r="E137" s="541"/>
      <c r="F137" s="544"/>
      <c r="G137" s="574"/>
      <c r="H137" s="130"/>
      <c r="I137" s="176">
        <v>27</v>
      </c>
      <c r="J137" s="546">
        <v>27</v>
      </c>
      <c r="K137" s="546">
        <v>27</v>
      </c>
      <c r="L137" s="546"/>
      <c r="M137" s="547"/>
      <c r="N137" s="575"/>
      <c r="O137" s="130"/>
      <c r="P137" s="185">
        <v>27</v>
      </c>
      <c r="Q137" s="549">
        <v>27</v>
      </c>
      <c r="R137" s="548">
        <v>27</v>
      </c>
      <c r="S137" s="549"/>
      <c r="T137" s="549">
        <f t="shared" ref="T137" si="0">T147*3</f>
        <v>0</v>
      </c>
      <c r="U137" s="551">
        <f t="shared" ref="U137" si="1">U147*3</f>
        <v>0</v>
      </c>
      <c r="V137" s="135"/>
      <c r="W137" s="527"/>
    </row>
    <row r="138" spans="1:23">
      <c r="A138" s="71" t="s">
        <v>87</v>
      </c>
      <c r="B138" s="543">
        <v>21</v>
      </c>
      <c r="C138" s="541">
        <v>21</v>
      </c>
      <c r="D138" s="541">
        <v>21</v>
      </c>
      <c r="E138" s="541"/>
      <c r="F138" s="544"/>
      <c r="G138" s="574"/>
      <c r="H138" s="130"/>
      <c r="I138" s="176">
        <v>18</v>
      </c>
      <c r="J138" s="546">
        <v>18</v>
      </c>
      <c r="K138" s="546">
        <v>18</v>
      </c>
      <c r="L138" s="546"/>
      <c r="M138" s="547"/>
      <c r="N138" s="575"/>
      <c r="O138" s="130"/>
      <c r="P138" s="185">
        <v>18</v>
      </c>
      <c r="Q138" s="549">
        <v>18</v>
      </c>
      <c r="R138" s="548">
        <v>18</v>
      </c>
      <c r="S138" s="549"/>
      <c r="T138" s="549"/>
      <c r="U138" s="551"/>
      <c r="V138" s="153"/>
      <c r="W138" s="153"/>
    </row>
    <row r="139" spans="1:23" ht="12.6" thickBot="1">
      <c r="A139" s="71">
        <v>807</v>
      </c>
      <c r="B139" s="543">
        <v>10</v>
      </c>
      <c r="C139" s="543">
        <v>8</v>
      </c>
      <c r="D139" s="543">
        <v>10</v>
      </c>
      <c r="E139" s="541"/>
      <c r="F139" s="544"/>
      <c r="G139" s="574"/>
      <c r="H139" s="130"/>
      <c r="I139" s="184">
        <v>8</v>
      </c>
      <c r="J139" s="546">
        <v>8</v>
      </c>
      <c r="K139" s="546">
        <v>8</v>
      </c>
      <c r="L139" s="546"/>
      <c r="M139" s="547"/>
      <c r="N139" s="575"/>
      <c r="O139" s="130"/>
      <c r="P139" s="186">
        <v>8</v>
      </c>
      <c r="Q139" s="549">
        <v>8</v>
      </c>
      <c r="R139" s="549">
        <v>8</v>
      </c>
      <c r="S139" s="549"/>
      <c r="T139" s="549"/>
      <c r="U139" s="551"/>
      <c r="V139" s="135"/>
      <c r="W139" s="527"/>
    </row>
    <row r="140" spans="1:23" ht="12.6" thickBot="1">
      <c r="A140" s="62"/>
      <c r="B140" s="576"/>
      <c r="C140" s="576"/>
      <c r="D140" s="576"/>
      <c r="E140" s="576"/>
      <c r="F140" s="576"/>
      <c r="G140" s="576"/>
      <c r="H140" s="130"/>
      <c r="I140" s="153"/>
      <c r="J140" s="576"/>
      <c r="K140" s="576"/>
      <c r="L140" s="576"/>
      <c r="M140" s="576"/>
      <c r="N140" s="576"/>
      <c r="O140" s="527"/>
      <c r="P140" s="153"/>
      <c r="Q140" s="576"/>
      <c r="R140" s="576"/>
      <c r="S140" s="576"/>
      <c r="T140" s="576"/>
      <c r="U140" s="576"/>
      <c r="V140" s="135"/>
      <c r="W140" s="527"/>
    </row>
    <row r="141" spans="1:23">
      <c r="A141" s="577"/>
      <c r="B141" s="398" t="s">
        <v>88</v>
      </c>
      <c r="C141" s="399"/>
      <c r="D141" s="399"/>
      <c r="E141" s="399"/>
      <c r="F141" s="399"/>
      <c r="G141" s="400"/>
      <c r="H141" s="285"/>
      <c r="I141" s="398" t="s">
        <v>88</v>
      </c>
      <c r="J141" s="399"/>
      <c r="K141" s="399"/>
      <c r="L141" s="399"/>
      <c r="M141" s="399"/>
      <c r="N141" s="400"/>
      <c r="O141" s="285"/>
      <c r="P141" s="398" t="s">
        <v>88</v>
      </c>
      <c r="Q141" s="399"/>
      <c r="R141" s="399"/>
      <c r="S141" s="399"/>
      <c r="T141" s="399"/>
      <c r="U141" s="400"/>
      <c r="V141" s="135"/>
      <c r="W141" s="527"/>
    </row>
    <row r="142" spans="1:23" ht="12.6" thickBot="1">
      <c r="A142" s="577"/>
      <c r="B142" s="578"/>
      <c r="C142" s="579"/>
      <c r="D142" s="579"/>
      <c r="E142" s="579">
        <v>0</v>
      </c>
      <c r="F142" s="579"/>
      <c r="G142" s="580"/>
      <c r="I142" s="578"/>
      <c r="J142" s="579"/>
      <c r="K142" s="579"/>
      <c r="L142" s="579"/>
      <c r="M142" s="579"/>
      <c r="N142" s="580"/>
      <c r="P142" s="578"/>
      <c r="Q142" s="579"/>
      <c r="R142" s="579"/>
      <c r="S142" s="579"/>
      <c r="T142" s="579"/>
      <c r="U142" s="580"/>
      <c r="V142" s="153"/>
      <c r="W142" s="153"/>
    </row>
    <row r="143" spans="1:23">
      <c r="A143" s="71" t="s">
        <v>84</v>
      </c>
      <c r="B143" s="532">
        <v>13</v>
      </c>
      <c r="C143" s="541">
        <v>11</v>
      </c>
      <c r="D143" s="541">
        <v>13</v>
      </c>
      <c r="E143" s="541"/>
      <c r="F143" s="544"/>
      <c r="G143" s="581"/>
      <c r="H143" s="265"/>
      <c r="I143" s="176">
        <v>12</v>
      </c>
      <c r="J143" s="546">
        <v>12</v>
      </c>
      <c r="K143" s="546">
        <v>12</v>
      </c>
      <c r="L143" s="546"/>
      <c r="M143" s="547"/>
      <c r="N143" s="575"/>
      <c r="O143" s="130"/>
      <c r="P143" s="177">
        <v>12</v>
      </c>
      <c r="Q143" s="538">
        <v>12</v>
      </c>
      <c r="R143" s="538">
        <v>12</v>
      </c>
      <c r="S143" s="538"/>
      <c r="T143" s="538"/>
      <c r="U143" s="582"/>
      <c r="V143" s="153"/>
      <c r="W143" s="153"/>
    </row>
    <row r="144" spans="1:23">
      <c r="A144" s="71" t="s">
        <v>85</v>
      </c>
      <c r="B144" s="543">
        <v>15</v>
      </c>
      <c r="C144" s="542">
        <v>13</v>
      </c>
      <c r="D144" s="543">
        <v>15</v>
      </c>
      <c r="E144" s="541"/>
      <c r="F144" s="544"/>
      <c r="G144" s="583"/>
      <c r="H144" s="265"/>
      <c r="I144" s="176">
        <v>13</v>
      </c>
      <c r="J144" s="546">
        <v>12</v>
      </c>
      <c r="K144" s="545">
        <v>12</v>
      </c>
      <c r="L144" s="546"/>
      <c r="M144" s="547"/>
      <c r="N144" s="575"/>
      <c r="O144" s="130"/>
      <c r="P144" s="178">
        <v>13</v>
      </c>
      <c r="Q144" s="549">
        <v>13</v>
      </c>
      <c r="R144" s="549">
        <v>13</v>
      </c>
      <c r="S144" s="549"/>
      <c r="T144" s="549"/>
      <c r="U144" s="584"/>
      <c r="V144" s="527"/>
      <c r="W144" s="527"/>
    </row>
    <row r="145" spans="1:23">
      <c r="A145" s="71">
        <v>802</v>
      </c>
      <c r="B145" s="543">
        <v>10</v>
      </c>
      <c r="C145" s="541">
        <v>10</v>
      </c>
      <c r="D145" s="541">
        <v>10</v>
      </c>
      <c r="E145" s="541"/>
      <c r="F145" s="544"/>
      <c r="G145" s="583"/>
      <c r="H145" s="265"/>
      <c r="I145" s="176">
        <v>10</v>
      </c>
      <c r="J145" s="546">
        <v>10</v>
      </c>
      <c r="K145" s="546">
        <v>10</v>
      </c>
      <c r="L145" s="546"/>
      <c r="M145" s="547"/>
      <c r="N145" s="575"/>
      <c r="O145" s="130"/>
      <c r="P145" s="178">
        <v>10</v>
      </c>
      <c r="Q145" s="549">
        <v>10</v>
      </c>
      <c r="R145" s="549">
        <v>10</v>
      </c>
      <c r="S145" s="549"/>
      <c r="T145" s="549"/>
      <c r="U145" s="584"/>
      <c r="V145" s="527"/>
      <c r="W145" s="527"/>
    </row>
    <row r="146" spans="1:23">
      <c r="A146" s="71">
        <v>803</v>
      </c>
      <c r="B146" s="543">
        <v>9</v>
      </c>
      <c r="C146" s="542">
        <v>6</v>
      </c>
      <c r="D146" s="543">
        <v>9</v>
      </c>
      <c r="E146" s="541"/>
      <c r="F146" s="544"/>
      <c r="G146" s="583"/>
      <c r="H146" s="265"/>
      <c r="I146" s="176">
        <v>6</v>
      </c>
      <c r="J146" s="546">
        <v>5</v>
      </c>
      <c r="K146" s="545">
        <v>5</v>
      </c>
      <c r="L146" s="546"/>
      <c r="M146" s="547"/>
      <c r="N146" s="575"/>
      <c r="O146" s="130"/>
      <c r="P146" s="178">
        <v>6</v>
      </c>
      <c r="Q146" s="549">
        <v>5</v>
      </c>
      <c r="R146" s="549">
        <v>5</v>
      </c>
      <c r="S146" s="549"/>
      <c r="T146" s="549"/>
      <c r="U146" s="584"/>
      <c r="V146" s="527"/>
      <c r="W146" s="527"/>
    </row>
    <row r="147" spans="1:23">
      <c r="A147" s="71" t="s">
        <v>86</v>
      </c>
      <c r="B147" s="543">
        <v>11</v>
      </c>
      <c r="C147" s="542">
        <v>9</v>
      </c>
      <c r="D147" s="543">
        <v>11</v>
      </c>
      <c r="E147" s="541"/>
      <c r="F147" s="544"/>
      <c r="G147" s="583"/>
      <c r="H147" s="265"/>
      <c r="I147" s="176">
        <v>9</v>
      </c>
      <c r="J147" s="546">
        <v>9</v>
      </c>
      <c r="K147" s="545">
        <v>9</v>
      </c>
      <c r="L147" s="546"/>
      <c r="M147" s="547"/>
      <c r="N147" s="575"/>
      <c r="O147" s="130"/>
      <c r="P147" s="178">
        <v>9</v>
      </c>
      <c r="Q147" s="549">
        <v>9</v>
      </c>
      <c r="R147" s="549">
        <v>9</v>
      </c>
      <c r="S147" s="549"/>
      <c r="T147" s="549"/>
      <c r="U147" s="584"/>
      <c r="V147" s="135"/>
      <c r="W147" s="527"/>
    </row>
    <row r="148" spans="1:23">
      <c r="A148" s="71" t="s">
        <v>87</v>
      </c>
      <c r="B148" s="543">
        <v>7</v>
      </c>
      <c r="C148" s="542">
        <v>7</v>
      </c>
      <c r="D148" s="543">
        <v>7</v>
      </c>
      <c r="E148" s="541"/>
      <c r="F148" s="544"/>
      <c r="G148" s="583"/>
      <c r="H148" s="265"/>
      <c r="I148" s="176">
        <v>6</v>
      </c>
      <c r="J148" s="546">
        <v>6</v>
      </c>
      <c r="K148" s="545">
        <v>6</v>
      </c>
      <c r="L148" s="546"/>
      <c r="M148" s="547"/>
      <c r="N148" s="575"/>
      <c r="O148" s="130"/>
      <c r="P148" s="178">
        <v>6</v>
      </c>
      <c r="Q148" s="549">
        <v>6</v>
      </c>
      <c r="R148" s="549">
        <v>6</v>
      </c>
      <c r="S148" s="549"/>
      <c r="T148" s="549"/>
      <c r="U148" s="584"/>
      <c r="V148" s="153"/>
      <c r="W148" s="153"/>
    </row>
    <row r="149" spans="1:23" ht="12.6" thickBot="1">
      <c r="A149" s="71">
        <v>807</v>
      </c>
      <c r="B149" s="260">
        <v>5</v>
      </c>
      <c r="C149" s="553">
        <v>4</v>
      </c>
      <c r="D149" s="553">
        <v>5</v>
      </c>
      <c r="E149" s="553"/>
      <c r="F149" s="555"/>
      <c r="G149" s="585"/>
      <c r="H149" s="265"/>
      <c r="I149" s="266">
        <v>4</v>
      </c>
      <c r="J149" s="557">
        <v>4</v>
      </c>
      <c r="K149" s="557">
        <v>4</v>
      </c>
      <c r="L149" s="557"/>
      <c r="M149" s="558"/>
      <c r="N149" s="586"/>
      <c r="O149" s="130"/>
      <c r="P149" s="186">
        <v>4</v>
      </c>
      <c r="Q149" s="560">
        <v>4</v>
      </c>
      <c r="R149" s="560">
        <v>4</v>
      </c>
      <c r="S149" s="560"/>
      <c r="T149" s="560"/>
      <c r="U149" s="562"/>
      <c r="V149" s="135"/>
      <c r="W149" s="527"/>
    </row>
    <row r="150" spans="1:23">
      <c r="A150" s="119"/>
      <c r="B150" s="116"/>
      <c r="C150" s="116"/>
      <c r="D150" s="116"/>
      <c r="E150" s="116"/>
      <c r="F150" s="116"/>
      <c r="G150" s="116"/>
      <c r="H150" s="144"/>
      <c r="I150" s="116"/>
      <c r="J150" s="116"/>
      <c r="K150" s="116"/>
      <c r="L150" s="116"/>
      <c r="M150" s="116"/>
      <c r="N150" s="116"/>
      <c r="P150" s="116"/>
      <c r="Q150" s="116"/>
      <c r="R150" s="116"/>
      <c r="S150" s="116"/>
      <c r="T150" s="527"/>
      <c r="U150" s="527"/>
      <c r="V150" s="135"/>
      <c r="W150" s="527"/>
    </row>
    <row r="151" spans="1:23">
      <c r="A151" s="526"/>
      <c r="B151" s="527"/>
      <c r="C151" s="527"/>
      <c r="D151" s="527"/>
      <c r="E151" s="527"/>
      <c r="F151" s="527"/>
      <c r="G151" s="527"/>
      <c r="I151" s="527"/>
      <c r="J151" s="527"/>
      <c r="K151" s="527"/>
      <c r="L151" s="527"/>
      <c r="M151" s="527"/>
      <c r="N151" s="527"/>
      <c r="P151" s="527"/>
      <c r="Q151" s="527"/>
      <c r="R151" s="527"/>
      <c r="S151" s="527"/>
      <c r="T151" s="527"/>
      <c r="U151" s="527"/>
      <c r="V151" s="153"/>
      <c r="W151" s="153"/>
    </row>
    <row r="152" spans="1:23">
      <c r="A152" s="526"/>
      <c r="B152" s="135"/>
      <c r="C152" s="527"/>
      <c r="D152" s="527"/>
      <c r="E152" s="527"/>
      <c r="F152" s="527"/>
      <c r="G152" s="527"/>
      <c r="H152" s="527"/>
      <c r="I152" s="142"/>
      <c r="J152" s="527"/>
      <c r="K152" s="527"/>
      <c r="L152" s="527"/>
      <c r="M152" s="527"/>
      <c r="N152" s="527"/>
      <c r="O152" s="527"/>
      <c r="P152" s="527"/>
      <c r="Q152" s="142"/>
      <c r="R152" s="527"/>
      <c r="S152" s="527"/>
      <c r="T152" s="527"/>
      <c r="U152" s="527"/>
      <c r="V152" s="153"/>
      <c r="W152" s="153"/>
    </row>
    <row r="153" spans="1:23">
      <c r="A153" s="526"/>
      <c r="B153" s="527"/>
      <c r="C153" s="527"/>
      <c r="D153" s="527"/>
      <c r="E153" s="527"/>
      <c r="F153" s="527"/>
      <c r="G153" s="527"/>
      <c r="I153" s="527"/>
      <c r="J153" s="527"/>
      <c r="K153" s="527"/>
      <c r="L153" s="527"/>
      <c r="M153" s="527"/>
      <c r="N153" s="527"/>
      <c r="P153" s="527"/>
      <c r="Q153" s="527"/>
      <c r="R153" s="527"/>
      <c r="S153" s="527"/>
      <c r="T153" s="527"/>
      <c r="U153" s="527"/>
      <c r="V153" s="153"/>
      <c r="W153" s="153"/>
    </row>
  </sheetData>
  <mergeCells count="49">
    <mergeCell ref="I128:N128"/>
    <mergeCell ref="I131:I132"/>
    <mergeCell ref="A7:A8"/>
    <mergeCell ref="P7:P8"/>
    <mergeCell ref="A131:A132"/>
    <mergeCell ref="I10:N10"/>
    <mergeCell ref="M7:N7"/>
    <mergeCell ref="B131:B132"/>
    <mergeCell ref="B130:G130"/>
    <mergeCell ref="P131:P132"/>
    <mergeCell ref="H7:H8"/>
    <mergeCell ref="O7:O8"/>
    <mergeCell ref="J131:J132"/>
    <mergeCell ref="K131:K132"/>
    <mergeCell ref="L131:L132"/>
    <mergeCell ref="M131:N131"/>
    <mergeCell ref="I111:N111"/>
    <mergeCell ref="L7:L8"/>
    <mergeCell ref="I141:N141"/>
    <mergeCell ref="P141:U141"/>
    <mergeCell ref="B141:G141"/>
    <mergeCell ref="B7:B8"/>
    <mergeCell ref="C7:C8"/>
    <mergeCell ref="E7:E8"/>
    <mergeCell ref="C131:C132"/>
    <mergeCell ref="D131:D132"/>
    <mergeCell ref="E131:E132"/>
    <mergeCell ref="F131:G131"/>
    <mergeCell ref="D7:D8"/>
    <mergeCell ref="F7:G7"/>
    <mergeCell ref="T131:U131"/>
    <mergeCell ref="I130:N130"/>
    <mergeCell ref="P130:U130"/>
    <mergeCell ref="Q131:Q132"/>
    <mergeCell ref="R131:R132"/>
    <mergeCell ref="S131:S132"/>
    <mergeCell ref="Q7:Q8"/>
    <mergeCell ref="B1:U1"/>
    <mergeCell ref="B2:U2"/>
    <mergeCell ref="B4:U4"/>
    <mergeCell ref="S7:S8"/>
    <mergeCell ref="I6:N6"/>
    <mergeCell ref="P6:U6"/>
    <mergeCell ref="B6:G6"/>
    <mergeCell ref="T7:U7"/>
    <mergeCell ref="R7:R8"/>
    <mergeCell ref="I7:I8"/>
    <mergeCell ref="J7:J8"/>
    <mergeCell ref="K7:K8"/>
  </mergeCells>
  <phoneticPr fontId="0" type="noConversion"/>
  <printOptions horizontalCentered="1"/>
  <pageMargins left="0" right="0" top="0.75" bottom="0.5" header="0.5" footer="0.35"/>
  <pageSetup scale="65" fitToHeight="3" orientation="landscape" horizontalDpi="1200" r:id="rId1"/>
  <headerFooter alignWithMargins="0">
    <oddFooter>&amp;L&amp;F  &amp;A&amp;CPage &amp;P</oddFooter>
  </headerFooter>
  <ignoredErrors>
    <ignoredError sqref="B140:R1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34"/>
  <sheetViews>
    <sheetView workbookViewId="0">
      <selection activeCell="B20" sqref="B20"/>
    </sheetView>
  </sheetViews>
  <sheetFormatPr defaultColWidth="9.140625" defaultRowHeight="12.4"/>
  <cols>
    <col min="1" max="1" width="9.42578125" style="38" customWidth="1"/>
    <col min="2" max="2" width="30.7109375" style="38" customWidth="1"/>
    <col min="3" max="3" width="8.7109375" style="38" customWidth="1"/>
    <col min="4" max="4" width="5.7109375" style="38" customWidth="1"/>
    <col min="5" max="5" width="6.7109375" style="38" customWidth="1"/>
    <col min="6" max="6" width="8.7109375" style="38" customWidth="1"/>
    <col min="7" max="7" width="5.7109375" style="38" customWidth="1"/>
    <col min="8" max="8" width="7.42578125" style="38" customWidth="1"/>
    <col min="9" max="9" width="8.7109375" style="38" customWidth="1"/>
    <col min="10" max="10" width="5.7109375" style="38" customWidth="1"/>
    <col min="11" max="11" width="7.85546875" style="38" customWidth="1"/>
    <col min="12" max="12" width="2.42578125" style="38" customWidth="1"/>
    <col min="13" max="16384" width="9.140625" style="38"/>
  </cols>
  <sheetData>
    <row r="1" spans="1:13" ht="14.1">
      <c r="A1" s="439" t="s">
        <v>78</v>
      </c>
      <c r="B1" s="440"/>
      <c r="C1" s="440"/>
      <c r="D1" s="440"/>
      <c r="E1" s="440"/>
      <c r="F1" s="440"/>
      <c r="G1" s="440"/>
      <c r="H1" s="440"/>
      <c r="I1" s="440"/>
      <c r="J1" s="440"/>
      <c r="K1" s="441"/>
      <c r="L1" s="587"/>
      <c r="M1" s="587"/>
    </row>
    <row r="2" spans="1:13" ht="14.1">
      <c r="A2" s="442" t="str">
        <f>_xlfn.CONCAT("NAME OF DIVISION AND SCHEDULE PULLOUTS - EFFECTIVE: ", TEXT(Cover!B7,"MMMM DD, YYYY"))</f>
        <v>NAME OF DIVISION AND SCHEDULE PULLOUTS - EFFECTIVE: June 25, 2023</v>
      </c>
      <c r="B2" s="443"/>
      <c r="C2" s="443"/>
      <c r="D2" s="443"/>
      <c r="E2" s="443"/>
      <c r="F2" s="443"/>
      <c r="G2" s="443"/>
      <c r="H2" s="443"/>
      <c r="I2" s="443"/>
      <c r="J2" s="443"/>
      <c r="K2" s="444"/>
      <c r="L2" s="587"/>
      <c r="M2" s="587"/>
    </row>
    <row r="4" spans="1:13" ht="12.6" thickBot="1">
      <c r="A4" s="587"/>
      <c r="B4" s="587"/>
      <c r="C4" s="116"/>
      <c r="D4" s="116"/>
      <c r="E4" s="116"/>
      <c r="F4" s="587"/>
      <c r="G4" s="587"/>
      <c r="H4" s="587"/>
      <c r="I4" s="587"/>
      <c r="J4" s="587"/>
      <c r="K4" s="587"/>
      <c r="L4" s="587"/>
      <c r="M4" s="587"/>
    </row>
    <row r="5" spans="1:13" ht="15">
      <c r="A5" s="445" t="s">
        <v>89</v>
      </c>
      <c r="B5" s="447" t="s">
        <v>90</v>
      </c>
      <c r="C5" s="437" t="s">
        <v>47</v>
      </c>
      <c r="D5" s="437"/>
      <c r="E5" s="438"/>
      <c r="F5" s="449" t="s">
        <v>48</v>
      </c>
      <c r="G5" s="449"/>
      <c r="H5" s="450"/>
      <c r="I5" s="451" t="s">
        <v>49</v>
      </c>
      <c r="J5" s="452"/>
      <c r="K5" s="453"/>
      <c r="L5" s="40"/>
      <c r="M5" s="587"/>
    </row>
    <row r="6" spans="1:13" ht="13.15" thickBot="1">
      <c r="A6" s="446"/>
      <c r="B6" s="448"/>
      <c r="C6" s="214" t="s">
        <v>31</v>
      </c>
      <c r="D6" s="215" t="s">
        <v>32</v>
      </c>
      <c r="E6" s="216" t="s">
        <v>33</v>
      </c>
      <c r="F6" s="217" t="s">
        <v>31</v>
      </c>
      <c r="G6" s="218" t="s">
        <v>32</v>
      </c>
      <c r="H6" s="219" t="s">
        <v>33</v>
      </c>
      <c r="I6" s="220" t="s">
        <v>31</v>
      </c>
      <c r="J6" s="221" t="s">
        <v>32</v>
      </c>
      <c r="K6" s="222" t="s">
        <v>33</v>
      </c>
      <c r="L6" s="40"/>
      <c r="M6" s="587"/>
    </row>
    <row r="7" spans="1:13" ht="12.95" thickTop="1" thickBot="1">
      <c r="A7" s="588"/>
      <c r="B7" s="73" t="s">
        <v>91</v>
      </c>
      <c r="C7" s="589"/>
      <c r="D7" s="590"/>
      <c r="E7" s="591"/>
      <c r="F7" s="590"/>
      <c r="G7" s="590"/>
      <c r="H7" s="590"/>
      <c r="I7" s="590"/>
      <c r="J7" s="590"/>
      <c r="K7" s="592"/>
      <c r="L7" s="587"/>
      <c r="M7" s="587"/>
    </row>
    <row r="8" spans="1:13" ht="12.6" thickTop="1">
      <c r="A8" s="593">
        <v>1</v>
      </c>
      <c r="B8" s="270" t="s">
        <v>92</v>
      </c>
      <c r="C8" s="594">
        <v>139</v>
      </c>
      <c r="D8" s="595">
        <v>29</v>
      </c>
      <c r="E8" s="596">
        <v>168</v>
      </c>
      <c r="F8" s="597">
        <v>104</v>
      </c>
      <c r="G8" s="598">
        <v>12</v>
      </c>
      <c r="H8" s="599">
        <v>116</v>
      </c>
      <c r="I8" s="600">
        <v>101</v>
      </c>
      <c r="J8" s="600">
        <v>12</v>
      </c>
      <c r="K8" s="601">
        <v>113</v>
      </c>
      <c r="L8" s="587"/>
      <c r="M8" s="117"/>
    </row>
    <row r="9" spans="1:13">
      <c r="A9" s="593">
        <v>2</v>
      </c>
      <c r="B9" s="270" t="s">
        <v>93</v>
      </c>
      <c r="C9" s="602">
        <v>121</v>
      </c>
      <c r="D9" s="542">
        <v>56</v>
      </c>
      <c r="E9" s="574">
        <v>177</v>
      </c>
      <c r="F9" s="603">
        <v>81</v>
      </c>
      <c r="G9" s="545">
        <v>10</v>
      </c>
      <c r="H9" s="604">
        <v>91</v>
      </c>
      <c r="I9" s="548">
        <v>73</v>
      </c>
      <c r="J9" s="548">
        <v>9</v>
      </c>
      <c r="K9" s="605">
        <v>82</v>
      </c>
      <c r="L9" s="587"/>
      <c r="M9" s="587"/>
    </row>
    <row r="10" spans="1:13">
      <c r="A10" s="593">
        <v>3</v>
      </c>
      <c r="B10" s="270" t="s">
        <v>94</v>
      </c>
      <c r="C10" s="602">
        <v>122</v>
      </c>
      <c r="D10" s="542">
        <v>28</v>
      </c>
      <c r="E10" s="574">
        <v>150</v>
      </c>
      <c r="F10" s="603">
        <v>88</v>
      </c>
      <c r="G10" s="545">
        <v>16</v>
      </c>
      <c r="H10" s="604">
        <v>104</v>
      </c>
      <c r="I10" s="548">
        <v>88</v>
      </c>
      <c r="J10" s="548">
        <v>15</v>
      </c>
      <c r="K10" s="605">
        <v>103</v>
      </c>
      <c r="L10" s="587"/>
      <c r="M10" s="587"/>
    </row>
    <row r="11" spans="1:13">
      <c r="A11" s="593">
        <v>5</v>
      </c>
      <c r="B11" s="270" t="s">
        <v>95</v>
      </c>
      <c r="C11" s="602">
        <v>123</v>
      </c>
      <c r="D11" s="542">
        <v>31</v>
      </c>
      <c r="E11" s="574">
        <v>154</v>
      </c>
      <c r="F11" s="603">
        <v>83</v>
      </c>
      <c r="G11" s="545">
        <v>8</v>
      </c>
      <c r="H11" s="604">
        <v>91</v>
      </c>
      <c r="I11" s="548">
        <v>82</v>
      </c>
      <c r="J11" s="548">
        <v>9</v>
      </c>
      <c r="K11" s="605">
        <v>91</v>
      </c>
      <c r="L11" s="587"/>
      <c r="M11" s="587"/>
    </row>
    <row r="12" spans="1:13">
      <c r="A12" s="593">
        <v>7</v>
      </c>
      <c r="B12" s="270" t="s">
        <v>96</v>
      </c>
      <c r="C12" s="602">
        <v>133</v>
      </c>
      <c r="D12" s="542">
        <v>77</v>
      </c>
      <c r="E12" s="574">
        <v>210</v>
      </c>
      <c r="F12" s="603">
        <v>98</v>
      </c>
      <c r="G12" s="545">
        <v>26</v>
      </c>
      <c r="H12" s="604">
        <v>124</v>
      </c>
      <c r="I12" s="548">
        <v>98</v>
      </c>
      <c r="J12" s="548">
        <v>26</v>
      </c>
      <c r="K12" s="605">
        <v>124</v>
      </c>
      <c r="L12" s="587"/>
      <c r="M12" s="587"/>
    </row>
    <row r="13" spans="1:13">
      <c r="A13" s="593">
        <v>8</v>
      </c>
      <c r="B13" s="270" t="s">
        <v>97</v>
      </c>
      <c r="C13" s="602">
        <v>129</v>
      </c>
      <c r="D13" s="542">
        <v>46</v>
      </c>
      <c r="E13" s="574">
        <v>175</v>
      </c>
      <c r="F13" s="603">
        <v>81</v>
      </c>
      <c r="G13" s="545">
        <v>15</v>
      </c>
      <c r="H13" s="604">
        <v>96</v>
      </c>
      <c r="I13" s="548">
        <v>77</v>
      </c>
      <c r="J13" s="548">
        <v>16</v>
      </c>
      <c r="K13" s="605">
        <v>93</v>
      </c>
      <c r="L13" s="587"/>
      <c r="M13" s="587"/>
    </row>
    <row r="14" spans="1:13">
      <c r="A14" s="593">
        <v>9</v>
      </c>
      <c r="B14" s="270" t="s">
        <v>98</v>
      </c>
      <c r="C14" s="602">
        <v>134</v>
      </c>
      <c r="D14" s="542">
        <v>38</v>
      </c>
      <c r="E14" s="574">
        <v>172</v>
      </c>
      <c r="F14" s="603">
        <v>82</v>
      </c>
      <c r="G14" s="545">
        <v>17</v>
      </c>
      <c r="H14" s="604">
        <v>99</v>
      </c>
      <c r="I14" s="548">
        <v>82</v>
      </c>
      <c r="J14" s="548">
        <v>17</v>
      </c>
      <c r="K14" s="605">
        <v>99</v>
      </c>
      <c r="L14" s="587"/>
      <c r="M14" s="587"/>
    </row>
    <row r="15" spans="1:13">
      <c r="A15" s="593">
        <v>13</v>
      </c>
      <c r="B15" s="270" t="s">
        <v>99</v>
      </c>
      <c r="C15" s="602">
        <v>127</v>
      </c>
      <c r="D15" s="542">
        <v>48</v>
      </c>
      <c r="E15" s="574">
        <v>175</v>
      </c>
      <c r="F15" s="603">
        <v>89</v>
      </c>
      <c r="G15" s="545">
        <v>15</v>
      </c>
      <c r="H15" s="604">
        <v>104</v>
      </c>
      <c r="I15" s="548">
        <v>89</v>
      </c>
      <c r="J15" s="548">
        <v>15</v>
      </c>
      <c r="K15" s="605">
        <v>104</v>
      </c>
      <c r="L15" s="587"/>
      <c r="M15" s="587"/>
    </row>
    <row r="16" spans="1:13">
      <c r="A16" s="593">
        <v>15</v>
      </c>
      <c r="B16" s="270" t="s">
        <v>100</v>
      </c>
      <c r="C16" s="602">
        <v>158</v>
      </c>
      <c r="D16" s="542">
        <v>31</v>
      </c>
      <c r="E16" s="574">
        <v>189</v>
      </c>
      <c r="F16" s="603">
        <v>111</v>
      </c>
      <c r="G16" s="545">
        <v>16</v>
      </c>
      <c r="H16" s="604">
        <v>127</v>
      </c>
      <c r="I16" s="548">
        <v>110</v>
      </c>
      <c r="J16" s="548">
        <v>15</v>
      </c>
      <c r="K16" s="605">
        <v>125</v>
      </c>
      <c r="L16" s="587"/>
      <c r="M16" s="587"/>
    </row>
    <row r="17" spans="1:13">
      <c r="A17" s="593">
        <v>18</v>
      </c>
      <c r="B17" s="270" t="s">
        <v>101</v>
      </c>
      <c r="C17" s="602">
        <v>182</v>
      </c>
      <c r="D17" s="542">
        <v>31</v>
      </c>
      <c r="E17" s="574">
        <v>213</v>
      </c>
      <c r="F17" s="603">
        <v>122</v>
      </c>
      <c r="G17" s="545">
        <v>10</v>
      </c>
      <c r="H17" s="604">
        <v>132</v>
      </c>
      <c r="I17" s="548">
        <v>115</v>
      </c>
      <c r="J17" s="548">
        <v>8</v>
      </c>
      <c r="K17" s="605">
        <v>123</v>
      </c>
      <c r="L17" s="587"/>
      <c r="M17" s="587"/>
    </row>
    <row r="18" spans="1:13">
      <c r="A18" s="606" t="s">
        <v>76</v>
      </c>
      <c r="B18" s="607" t="s">
        <v>102</v>
      </c>
      <c r="C18" s="608">
        <v>27</v>
      </c>
      <c r="D18" s="609">
        <v>2</v>
      </c>
      <c r="E18" s="610">
        <v>29</v>
      </c>
      <c r="F18" s="611">
        <v>15</v>
      </c>
      <c r="G18" s="612">
        <v>0</v>
      </c>
      <c r="H18" s="613">
        <v>15</v>
      </c>
      <c r="I18" s="614">
        <v>15</v>
      </c>
      <c r="J18" s="614">
        <v>0</v>
      </c>
      <c r="K18" s="615">
        <v>15</v>
      </c>
      <c r="L18" s="587"/>
      <c r="M18" s="117"/>
    </row>
    <row r="19" spans="1:13">
      <c r="A19" s="606" t="s">
        <v>75</v>
      </c>
      <c r="B19" s="607" t="s">
        <v>103</v>
      </c>
      <c r="C19" s="608">
        <v>40</v>
      </c>
      <c r="D19" s="609">
        <v>9</v>
      </c>
      <c r="E19" s="610">
        <v>49</v>
      </c>
      <c r="F19" s="611">
        <v>25</v>
      </c>
      <c r="G19" s="612">
        <v>0</v>
      </c>
      <c r="H19" s="613">
        <v>25</v>
      </c>
      <c r="I19" s="614">
        <v>25</v>
      </c>
      <c r="J19" s="614">
        <v>0</v>
      </c>
      <c r="K19" s="615">
        <v>25</v>
      </c>
      <c r="L19" s="587"/>
      <c r="M19" s="117"/>
    </row>
    <row r="20" spans="1:13" ht="12.6" thickBot="1">
      <c r="A20" s="616" t="s">
        <v>74</v>
      </c>
      <c r="B20" s="284" t="s">
        <v>104</v>
      </c>
      <c r="C20" s="617">
        <v>34</v>
      </c>
      <c r="D20" s="618">
        <v>6</v>
      </c>
      <c r="E20" s="619">
        <v>40</v>
      </c>
      <c r="F20" s="620">
        <v>26</v>
      </c>
      <c r="G20" s="621">
        <v>0</v>
      </c>
      <c r="H20" s="622">
        <v>26</v>
      </c>
      <c r="I20" s="623">
        <v>23</v>
      </c>
      <c r="J20" s="623">
        <v>0</v>
      </c>
      <c r="K20" s="624">
        <v>23</v>
      </c>
      <c r="L20" s="587"/>
      <c r="M20" s="117"/>
    </row>
    <row r="21" spans="1:13" ht="12.95" thickTop="1" thickBot="1">
      <c r="A21" s="606"/>
      <c r="B21" s="72" t="s">
        <v>39</v>
      </c>
      <c r="C21" s="625"/>
      <c r="D21" s="626"/>
      <c r="E21" s="627"/>
      <c r="F21" s="625"/>
      <c r="G21" s="626"/>
      <c r="H21" s="627"/>
      <c r="I21" s="626"/>
      <c r="J21" s="626"/>
      <c r="K21" s="628"/>
      <c r="L21" s="587"/>
      <c r="M21" s="587"/>
    </row>
    <row r="22" spans="1:13" ht="12.6" thickTop="1">
      <c r="A22" s="629">
        <v>11</v>
      </c>
      <c r="B22" s="263" t="s">
        <v>105</v>
      </c>
      <c r="C22" s="594">
        <v>13</v>
      </c>
      <c r="D22" s="595">
        <v>2</v>
      </c>
      <c r="E22" s="596">
        <v>15</v>
      </c>
      <c r="F22" s="597">
        <v>12</v>
      </c>
      <c r="G22" s="598">
        <v>0</v>
      </c>
      <c r="H22" s="599">
        <v>10</v>
      </c>
      <c r="I22" s="600">
        <v>12</v>
      </c>
      <c r="J22" s="600">
        <v>0</v>
      </c>
      <c r="K22" s="601">
        <v>10</v>
      </c>
      <c r="L22" s="587"/>
      <c r="M22" s="587"/>
    </row>
    <row r="23" spans="1:13">
      <c r="A23" s="122" t="s">
        <v>106</v>
      </c>
      <c r="B23" s="263" t="s">
        <v>105</v>
      </c>
      <c r="C23" s="602">
        <v>15</v>
      </c>
      <c r="D23" s="542">
        <v>2</v>
      </c>
      <c r="E23" s="574">
        <v>17</v>
      </c>
      <c r="F23" s="603">
        <v>13</v>
      </c>
      <c r="G23" s="545">
        <v>0</v>
      </c>
      <c r="H23" s="604">
        <v>13</v>
      </c>
      <c r="I23" s="548">
        <v>13</v>
      </c>
      <c r="J23" s="548">
        <v>0</v>
      </c>
      <c r="K23" s="605">
        <v>13</v>
      </c>
      <c r="L23" s="587"/>
      <c r="M23" s="587"/>
    </row>
    <row r="24" spans="1:13">
      <c r="A24" s="629" t="s">
        <v>107</v>
      </c>
      <c r="B24" s="263" t="s">
        <v>108</v>
      </c>
      <c r="C24" s="608">
        <v>10</v>
      </c>
      <c r="D24" s="609">
        <v>0</v>
      </c>
      <c r="E24" s="574">
        <v>10</v>
      </c>
      <c r="F24" s="611">
        <v>10</v>
      </c>
      <c r="G24" s="630">
        <v>0</v>
      </c>
      <c r="H24" s="613">
        <v>10</v>
      </c>
      <c r="I24" s="614">
        <v>10</v>
      </c>
      <c r="J24" s="631">
        <v>0</v>
      </c>
      <c r="K24" s="605">
        <v>10</v>
      </c>
      <c r="L24" s="587"/>
      <c r="M24" s="587"/>
    </row>
    <row r="25" spans="1:13">
      <c r="A25" s="606">
        <v>22</v>
      </c>
      <c r="B25" s="264" t="s">
        <v>109</v>
      </c>
      <c r="C25" s="608">
        <v>9</v>
      </c>
      <c r="D25" s="609">
        <v>3</v>
      </c>
      <c r="E25" s="574">
        <v>12</v>
      </c>
      <c r="F25" s="611">
        <v>6</v>
      </c>
      <c r="G25" s="612">
        <v>0</v>
      </c>
      <c r="H25" s="613">
        <v>6</v>
      </c>
      <c r="I25" s="614">
        <v>6</v>
      </c>
      <c r="J25" s="614">
        <v>0</v>
      </c>
      <c r="K25" s="605">
        <v>6</v>
      </c>
      <c r="L25" s="587"/>
      <c r="M25" s="587"/>
    </row>
    <row r="26" spans="1:13">
      <c r="A26" s="122" t="s">
        <v>110</v>
      </c>
      <c r="B26" s="263" t="s">
        <v>111</v>
      </c>
      <c r="C26" s="608">
        <v>11</v>
      </c>
      <c r="D26" s="609">
        <v>2</v>
      </c>
      <c r="E26" s="610">
        <v>13</v>
      </c>
      <c r="F26" s="611">
        <v>9</v>
      </c>
      <c r="G26" s="630">
        <v>0</v>
      </c>
      <c r="H26" s="613">
        <v>9</v>
      </c>
      <c r="I26" s="614">
        <v>9</v>
      </c>
      <c r="J26" s="631">
        <v>0</v>
      </c>
      <c r="K26" s="605">
        <v>9</v>
      </c>
      <c r="L26" s="587"/>
      <c r="M26" s="587"/>
    </row>
    <row r="27" spans="1:13">
      <c r="A27" s="122" t="s">
        <v>112</v>
      </c>
      <c r="B27" s="263" t="s">
        <v>111</v>
      </c>
      <c r="C27" s="608">
        <v>7</v>
      </c>
      <c r="D27" s="609">
        <v>0</v>
      </c>
      <c r="E27" s="610">
        <v>7</v>
      </c>
      <c r="F27" s="611">
        <v>6</v>
      </c>
      <c r="G27" s="630">
        <v>0</v>
      </c>
      <c r="H27" s="613">
        <v>6</v>
      </c>
      <c r="I27" s="614">
        <v>6</v>
      </c>
      <c r="J27" s="631">
        <v>0</v>
      </c>
      <c r="K27" s="605">
        <v>6</v>
      </c>
      <c r="L27" s="587"/>
      <c r="M27" s="587"/>
    </row>
    <row r="28" spans="1:13" ht="12.6" thickBot="1">
      <c r="A28" s="123" t="s">
        <v>113</v>
      </c>
      <c r="B28" s="124" t="s">
        <v>114</v>
      </c>
      <c r="C28" s="617">
        <v>5</v>
      </c>
      <c r="D28" s="618">
        <v>1</v>
      </c>
      <c r="E28" s="619">
        <v>6</v>
      </c>
      <c r="F28" s="620">
        <v>4</v>
      </c>
      <c r="G28" s="621">
        <v>0</v>
      </c>
      <c r="H28" s="622">
        <v>4</v>
      </c>
      <c r="I28" s="623">
        <v>4</v>
      </c>
      <c r="J28" s="623">
        <v>0</v>
      </c>
      <c r="K28" s="632">
        <v>4</v>
      </c>
      <c r="L28" s="587"/>
      <c r="M28" s="587"/>
    </row>
    <row r="29" spans="1:13" ht="12.95" thickTop="1" thickBot="1">
      <c r="A29" s="587"/>
      <c r="B29" s="587"/>
      <c r="C29" s="633"/>
      <c r="D29" s="634"/>
      <c r="E29" s="634"/>
      <c r="F29" s="634"/>
      <c r="G29" s="633"/>
      <c r="H29" s="634"/>
      <c r="I29" s="634"/>
      <c r="J29" s="634"/>
      <c r="K29" s="634"/>
      <c r="L29" s="587" t="s">
        <v>4</v>
      </c>
      <c r="M29" s="587"/>
    </row>
    <row r="30" spans="1:13" ht="12.95" thickTop="1" thickBot="1">
      <c r="A30" s="587"/>
      <c r="B30" s="39" t="s">
        <v>115</v>
      </c>
      <c r="C30" s="635">
        <f t="shared" ref="C30:K30" si="0">SUM(C8:C28)</f>
        <v>1539</v>
      </c>
      <c r="D30" s="636">
        <f t="shared" si="0"/>
        <v>442</v>
      </c>
      <c r="E30" s="637">
        <f t="shared" si="0"/>
        <v>1981</v>
      </c>
      <c r="F30" s="638">
        <f t="shared" si="0"/>
        <v>1065</v>
      </c>
      <c r="G30" s="639">
        <f t="shared" si="0"/>
        <v>145</v>
      </c>
      <c r="H30" s="640">
        <f t="shared" si="0"/>
        <v>1208</v>
      </c>
      <c r="I30" s="641">
        <f t="shared" si="0"/>
        <v>1038</v>
      </c>
      <c r="J30" s="641">
        <f t="shared" si="0"/>
        <v>142</v>
      </c>
      <c r="K30" s="642">
        <f t="shared" si="0"/>
        <v>1178</v>
      </c>
      <c r="L30" s="587"/>
      <c r="M30" s="587"/>
    </row>
    <row r="31" spans="1:13" ht="12.6" thickTop="1">
      <c r="A31" s="587"/>
      <c r="B31" s="587"/>
      <c r="C31" s="587"/>
      <c r="D31" s="587"/>
      <c r="E31" s="587"/>
      <c r="F31" s="587"/>
      <c r="G31" s="587"/>
      <c r="H31" s="587"/>
      <c r="I31" s="587"/>
      <c r="J31" s="587"/>
      <c r="K31" s="587"/>
      <c r="L31" s="587"/>
      <c r="M31" s="587"/>
    </row>
    <row r="32" spans="1:13">
      <c r="A32" s="607" t="s">
        <v>116</v>
      </c>
      <c r="B32" s="643" t="s">
        <v>117</v>
      </c>
      <c r="C32" s="587"/>
      <c r="D32" s="587"/>
      <c r="E32" s="587"/>
      <c r="F32" s="587"/>
      <c r="G32" s="587"/>
      <c r="H32" s="587"/>
      <c r="I32" s="587"/>
      <c r="J32" s="587"/>
      <c r="K32" s="587"/>
      <c r="L32" s="587"/>
      <c r="M32" s="587"/>
    </row>
    <row r="33" spans="2:2">
      <c r="B33" s="607" t="s">
        <v>118</v>
      </c>
    </row>
    <row r="34" spans="2:2">
      <c r="B34" s="607" t="s">
        <v>4</v>
      </c>
    </row>
  </sheetData>
  <mergeCells count="7">
    <mergeCell ref="C5:E5"/>
    <mergeCell ref="A1:K1"/>
    <mergeCell ref="A2:K2"/>
    <mergeCell ref="A5:A6"/>
    <mergeCell ref="B5:B6"/>
    <mergeCell ref="F5:H5"/>
    <mergeCell ref="I5:K5"/>
  </mergeCells>
  <phoneticPr fontId="0" type="noConversion"/>
  <printOptions horizontalCentered="1"/>
  <pageMargins left="0" right="0" top="0.75" bottom="0.74" header="0.5" footer="0.5"/>
  <pageSetup orientation="landscape" horizontalDpi="1200" r:id="rId1"/>
  <headerFooter alignWithMargins="0">
    <oddFooter>&amp;L&amp;F  &amp;A&amp;CPage &amp;P</oddFooter>
  </headerFooter>
  <ignoredErrors>
    <ignoredError sqref="A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Q33"/>
  <sheetViews>
    <sheetView zoomScaleNormal="100" workbookViewId="0">
      <selection activeCell="F30" sqref="F30"/>
    </sheetView>
  </sheetViews>
  <sheetFormatPr defaultColWidth="9.140625" defaultRowHeight="12.4"/>
  <cols>
    <col min="1" max="1" width="10" style="41" customWidth="1"/>
    <col min="2" max="2" width="10.140625" style="41" bestFit="1" customWidth="1"/>
    <col min="3" max="3" width="15.28515625" style="41" bestFit="1" customWidth="1"/>
    <col min="4" max="4" width="10.140625" style="41" bestFit="1" customWidth="1"/>
    <col min="5" max="5" width="15.28515625" style="41" bestFit="1" customWidth="1"/>
    <col min="6" max="6" width="10.140625" style="41" bestFit="1" customWidth="1"/>
    <col min="7" max="7" width="15.28515625" style="41" bestFit="1" customWidth="1"/>
    <col min="8" max="8" width="10.140625" style="41" bestFit="1" customWidth="1"/>
    <col min="9" max="9" width="15.28515625" style="41" bestFit="1" customWidth="1"/>
    <col min="10" max="10" width="10.140625" style="41" bestFit="1" customWidth="1"/>
    <col min="11" max="11" width="15.28515625" style="41" bestFit="1" customWidth="1"/>
    <col min="12" max="12" width="10.140625" style="41" bestFit="1" customWidth="1"/>
    <col min="13" max="13" width="15.28515625" style="41" bestFit="1" customWidth="1"/>
    <col min="14" max="16384" width="9.140625" style="41"/>
  </cols>
  <sheetData>
    <row r="1" spans="1:14" ht="14.1">
      <c r="A1" s="644"/>
      <c r="B1" s="477"/>
      <c r="C1" s="288" t="s">
        <v>78</v>
      </c>
      <c r="D1" s="289"/>
      <c r="E1" s="289"/>
      <c r="F1" s="289"/>
      <c r="G1" s="289"/>
      <c r="H1" s="289"/>
      <c r="I1" s="289"/>
      <c r="J1" s="289"/>
      <c r="K1" s="289"/>
      <c r="L1" s="290"/>
      <c r="M1" s="645" t="s">
        <v>4</v>
      </c>
      <c r="N1" s="644"/>
    </row>
    <row r="2" spans="1:14" ht="14.1">
      <c r="A2" s="644"/>
      <c r="B2" s="477"/>
      <c r="C2" s="291" t="s">
        <v>119</v>
      </c>
      <c r="D2" s="292"/>
      <c r="E2" s="292"/>
      <c r="F2" s="292"/>
      <c r="G2" s="292"/>
      <c r="H2" s="292"/>
      <c r="I2" s="292"/>
      <c r="J2" s="292"/>
      <c r="K2" s="292"/>
      <c r="L2" s="293"/>
      <c r="M2" s="477" t="s">
        <v>4</v>
      </c>
      <c r="N2" s="644"/>
    </row>
    <row r="3" spans="1:14" ht="14.1">
      <c r="A3" s="644"/>
      <c r="B3" s="477"/>
      <c r="C3" s="294" t="str">
        <f>_xlfn.CONCAT("EFFECTIVE DATE: ", TEXT(Cover!B7,"MMMM DD, YYYY"))</f>
        <v>EFFECTIVE DATE: June 25, 2023</v>
      </c>
      <c r="D3" s="295"/>
      <c r="E3" s="295"/>
      <c r="F3" s="295"/>
      <c r="G3" s="295"/>
      <c r="H3" s="295"/>
      <c r="I3" s="295"/>
      <c r="J3" s="295"/>
      <c r="K3" s="295"/>
      <c r="L3" s="296"/>
      <c r="M3" s="477"/>
      <c r="N3" s="644"/>
    </row>
    <row r="4" spans="1:14">
      <c r="A4" s="644"/>
      <c r="B4" s="477"/>
      <c r="C4" s="646"/>
      <c r="D4" s="646"/>
      <c r="E4" s="646"/>
      <c r="F4" s="646"/>
      <c r="G4" s="646"/>
      <c r="H4" s="646"/>
      <c r="I4" s="646"/>
      <c r="J4" s="646"/>
      <c r="K4" s="477"/>
      <c r="L4" s="477"/>
      <c r="M4" s="477"/>
      <c r="N4" s="644"/>
    </row>
    <row r="5" spans="1:14" ht="12.6" thickBot="1">
      <c r="A5" s="644"/>
      <c r="B5" s="644"/>
      <c r="C5" s="647" t="s">
        <v>4</v>
      </c>
      <c r="D5" s="647"/>
      <c r="E5" s="647"/>
      <c r="F5" s="644"/>
      <c r="G5" s="644"/>
      <c r="H5" s="644"/>
      <c r="I5" s="644"/>
      <c r="J5" s="644"/>
      <c r="K5" s="644"/>
      <c r="L5" s="644"/>
      <c r="M5" s="644"/>
      <c r="N5" s="644"/>
    </row>
    <row r="6" spans="1:14" ht="17.649999999999999">
      <c r="A6" s="42"/>
      <c r="B6" s="454" t="s">
        <v>47</v>
      </c>
      <c r="C6" s="455"/>
      <c r="D6" s="455"/>
      <c r="E6" s="455"/>
      <c r="F6" s="456" t="s">
        <v>48</v>
      </c>
      <c r="G6" s="457"/>
      <c r="H6" s="457"/>
      <c r="I6" s="458"/>
      <c r="J6" s="459" t="s">
        <v>49</v>
      </c>
      <c r="K6" s="460"/>
      <c r="L6" s="460"/>
      <c r="M6" s="461"/>
      <c r="N6" s="43"/>
    </row>
    <row r="7" spans="1:14">
      <c r="A7" s="44" t="s">
        <v>120</v>
      </c>
      <c r="B7" s="46" t="s">
        <v>34</v>
      </c>
      <c r="C7" s="47" t="s">
        <v>121</v>
      </c>
      <c r="D7" s="47" t="s">
        <v>34</v>
      </c>
      <c r="E7" s="48" t="s">
        <v>121</v>
      </c>
      <c r="F7" s="79" t="s">
        <v>34</v>
      </c>
      <c r="G7" s="80" t="s">
        <v>121</v>
      </c>
      <c r="H7" s="80" t="s">
        <v>34</v>
      </c>
      <c r="I7" s="83" t="s">
        <v>121</v>
      </c>
      <c r="J7" s="92" t="s">
        <v>34</v>
      </c>
      <c r="K7" s="93" t="s">
        <v>121</v>
      </c>
      <c r="L7" s="93" t="s">
        <v>34</v>
      </c>
      <c r="M7" s="94" t="s">
        <v>121</v>
      </c>
      <c r="N7" s="43"/>
    </row>
    <row r="8" spans="1:14">
      <c r="A8" s="45" t="s">
        <v>122</v>
      </c>
      <c r="B8" s="49" t="s">
        <v>123</v>
      </c>
      <c r="C8" s="50" t="s">
        <v>123</v>
      </c>
      <c r="D8" s="50" t="s">
        <v>124</v>
      </c>
      <c r="E8" s="51" t="s">
        <v>124</v>
      </c>
      <c r="F8" s="81" t="s">
        <v>123</v>
      </c>
      <c r="G8" s="82" t="s">
        <v>123</v>
      </c>
      <c r="H8" s="82" t="s">
        <v>124</v>
      </c>
      <c r="I8" s="84" t="s">
        <v>124</v>
      </c>
      <c r="J8" s="95" t="s">
        <v>123</v>
      </c>
      <c r="K8" s="96" t="s">
        <v>123</v>
      </c>
      <c r="L8" s="96" t="s">
        <v>124</v>
      </c>
      <c r="M8" s="97" t="s">
        <v>124</v>
      </c>
      <c r="N8" s="43"/>
    </row>
    <row r="9" spans="1:14" ht="12.6" thickBot="1">
      <c r="A9" s="648"/>
      <c r="B9" s="649"/>
      <c r="C9" s="644"/>
      <c r="D9" s="644"/>
      <c r="E9" s="650"/>
      <c r="F9" s="649"/>
      <c r="G9" s="644"/>
      <c r="H9" s="644"/>
      <c r="I9" s="650"/>
      <c r="J9" s="644"/>
      <c r="K9" s="644"/>
      <c r="L9" s="644"/>
      <c r="M9" s="650"/>
      <c r="N9" s="644"/>
    </row>
    <row r="10" spans="1:14">
      <c r="A10" s="593" t="s">
        <v>125</v>
      </c>
      <c r="B10" s="651">
        <v>1906</v>
      </c>
      <c r="C10" s="652">
        <v>115</v>
      </c>
      <c r="D10" s="652">
        <v>17772.714</v>
      </c>
      <c r="E10" s="653">
        <v>2594.5100000000002</v>
      </c>
      <c r="F10" s="654">
        <v>1477.2</v>
      </c>
      <c r="G10" s="655">
        <v>79</v>
      </c>
      <c r="H10" s="655">
        <v>14433.128000000001</v>
      </c>
      <c r="I10" s="656">
        <v>1789.95</v>
      </c>
      <c r="J10" s="657">
        <v>1472.6</v>
      </c>
      <c r="K10" s="658">
        <v>76.2</v>
      </c>
      <c r="L10" s="658">
        <v>14421.944</v>
      </c>
      <c r="M10" s="659">
        <v>1713.05</v>
      </c>
      <c r="N10" s="120"/>
    </row>
    <row r="11" spans="1:14">
      <c r="A11" s="593" t="s">
        <v>126</v>
      </c>
      <c r="B11" s="660">
        <v>1658.3</v>
      </c>
      <c r="C11" s="661">
        <v>128.5</v>
      </c>
      <c r="D11" s="661">
        <v>14715.927</v>
      </c>
      <c r="E11" s="662">
        <v>2804.83</v>
      </c>
      <c r="F11" s="663">
        <v>1155.5999999999999</v>
      </c>
      <c r="G11" s="664">
        <v>66.3</v>
      </c>
      <c r="H11" s="664">
        <v>11018.235000000001</v>
      </c>
      <c r="I11" s="665">
        <v>1590.76</v>
      </c>
      <c r="J11" s="666">
        <v>1047.4000000000001</v>
      </c>
      <c r="K11" s="227">
        <v>59.9</v>
      </c>
      <c r="L11" s="227">
        <v>10305.371999999999</v>
      </c>
      <c r="M11" s="667">
        <v>1451.59</v>
      </c>
      <c r="N11" s="644"/>
    </row>
    <row r="12" spans="1:14">
      <c r="A12" s="593" t="s">
        <v>127</v>
      </c>
      <c r="B12" s="660">
        <v>1737.7</v>
      </c>
      <c r="C12" s="661">
        <v>128.80000000000001</v>
      </c>
      <c r="D12" s="661">
        <v>15979.308999999999</v>
      </c>
      <c r="E12" s="662">
        <v>2908.5</v>
      </c>
      <c r="F12" s="663">
        <v>1240.7</v>
      </c>
      <c r="G12" s="664">
        <v>85</v>
      </c>
      <c r="H12" s="664">
        <v>11829.477000000003</v>
      </c>
      <c r="I12" s="665">
        <v>2026.7</v>
      </c>
      <c r="J12" s="666">
        <v>1242.0999999999999</v>
      </c>
      <c r="K12" s="227">
        <v>83.4</v>
      </c>
      <c r="L12" s="227">
        <v>11853.441000000001</v>
      </c>
      <c r="M12" s="667">
        <v>1978</v>
      </c>
      <c r="N12" s="644"/>
    </row>
    <row r="13" spans="1:14">
      <c r="A13" s="593" t="s">
        <v>128</v>
      </c>
      <c r="B13" s="660">
        <v>1806.2</v>
      </c>
      <c r="C13" s="661">
        <v>141.4</v>
      </c>
      <c r="D13" s="661">
        <v>16530.525000000001</v>
      </c>
      <c r="E13" s="662">
        <v>2327.4899999999998</v>
      </c>
      <c r="F13" s="663">
        <v>1209.5999999999999</v>
      </c>
      <c r="G13" s="664">
        <v>80</v>
      </c>
      <c r="H13" s="664">
        <v>11427.685999999998</v>
      </c>
      <c r="I13" s="665">
        <v>1383.18</v>
      </c>
      <c r="J13" s="666">
        <v>1198.7</v>
      </c>
      <c r="K13" s="227">
        <v>78.5</v>
      </c>
      <c r="L13" s="227">
        <v>11385.174999999999</v>
      </c>
      <c r="M13" s="667">
        <v>1369.67</v>
      </c>
      <c r="N13" s="644"/>
    </row>
    <row r="14" spans="1:14">
      <c r="A14" s="593" t="s">
        <v>129</v>
      </c>
      <c r="B14" s="660">
        <v>1889.8</v>
      </c>
      <c r="C14" s="661">
        <v>170.4</v>
      </c>
      <c r="D14" s="661">
        <v>17016.945</v>
      </c>
      <c r="E14" s="662">
        <v>2416.5</v>
      </c>
      <c r="F14" s="663">
        <v>1449.5</v>
      </c>
      <c r="G14" s="664">
        <v>102.8</v>
      </c>
      <c r="H14" s="664">
        <v>13858.136999999999</v>
      </c>
      <c r="I14" s="665">
        <v>1692.83</v>
      </c>
      <c r="J14" s="666">
        <v>1449.5</v>
      </c>
      <c r="K14" s="227">
        <v>99.6</v>
      </c>
      <c r="L14" s="227">
        <v>13858.136999999999</v>
      </c>
      <c r="M14" s="667">
        <v>1830.85</v>
      </c>
      <c r="N14" s="644"/>
    </row>
    <row r="15" spans="1:14">
      <c r="A15" s="593" t="s">
        <v>130</v>
      </c>
      <c r="B15" s="660">
        <v>1899.2</v>
      </c>
      <c r="C15" s="661">
        <v>103.5</v>
      </c>
      <c r="D15" s="661">
        <v>23337.670999999995</v>
      </c>
      <c r="E15" s="662">
        <v>2410.9</v>
      </c>
      <c r="F15" s="663">
        <v>1319.1</v>
      </c>
      <c r="G15" s="664">
        <v>58</v>
      </c>
      <c r="H15" s="664">
        <v>16534.367999999999</v>
      </c>
      <c r="I15" s="665">
        <v>1482.2</v>
      </c>
      <c r="J15" s="666">
        <v>1272.9000000000001</v>
      </c>
      <c r="K15" s="227">
        <v>56.4</v>
      </c>
      <c r="L15" s="227">
        <v>16013.718000000001</v>
      </c>
      <c r="M15" s="667">
        <v>1454.7</v>
      </c>
      <c r="N15" s="644"/>
    </row>
    <row r="16" spans="1:14">
      <c r="A16" s="593" t="s">
        <v>131</v>
      </c>
      <c r="B16" s="660">
        <v>1902</v>
      </c>
      <c r="C16" s="661">
        <v>117</v>
      </c>
      <c r="D16" s="661">
        <v>23017.17</v>
      </c>
      <c r="E16" s="662">
        <v>2954.5</v>
      </c>
      <c r="F16" s="663">
        <v>1208.9000000000001</v>
      </c>
      <c r="G16" s="664">
        <v>65.3</v>
      </c>
      <c r="H16" s="664">
        <v>14703.705</v>
      </c>
      <c r="I16" s="665">
        <v>1646.8</v>
      </c>
      <c r="J16" s="666">
        <v>1208.9000000000001</v>
      </c>
      <c r="K16" s="227">
        <v>65.3</v>
      </c>
      <c r="L16" s="227">
        <v>14703.705</v>
      </c>
      <c r="M16" s="667">
        <v>1651.4</v>
      </c>
      <c r="N16" s="644"/>
    </row>
    <row r="17" spans="1:17">
      <c r="A17" s="593" t="s">
        <v>58</v>
      </c>
      <c r="B17" s="660">
        <v>1935.1</v>
      </c>
      <c r="C17" s="661">
        <v>113.7</v>
      </c>
      <c r="D17" s="661">
        <v>18090.632000000001</v>
      </c>
      <c r="E17" s="662">
        <v>2328.5</v>
      </c>
      <c r="F17" s="663">
        <v>1357.2</v>
      </c>
      <c r="G17" s="664">
        <v>54.9</v>
      </c>
      <c r="H17" s="664">
        <v>13352.451999999999</v>
      </c>
      <c r="I17" s="665">
        <v>1027.5999999999999</v>
      </c>
      <c r="J17" s="666">
        <v>1355.6</v>
      </c>
      <c r="K17" s="227">
        <v>55.5</v>
      </c>
      <c r="L17" s="227">
        <v>13332.681</v>
      </c>
      <c r="M17" s="667">
        <v>1048.5</v>
      </c>
      <c r="N17" s="644"/>
      <c r="O17" s="644"/>
      <c r="P17" s="644"/>
      <c r="Q17" s="644"/>
    </row>
    <row r="18" spans="1:17">
      <c r="A18" s="593" t="s">
        <v>64</v>
      </c>
      <c r="B18" s="668">
        <v>2406.6</v>
      </c>
      <c r="C18" s="669">
        <v>137.69999999999999</v>
      </c>
      <c r="D18" s="669">
        <v>27812.295999999995</v>
      </c>
      <c r="E18" s="670">
        <v>3403.2179999999998</v>
      </c>
      <c r="F18" s="671">
        <v>1723.6</v>
      </c>
      <c r="G18" s="672">
        <v>93.2</v>
      </c>
      <c r="H18" s="672">
        <v>19956.131000000001</v>
      </c>
      <c r="I18" s="673">
        <v>2455.7049999999999</v>
      </c>
      <c r="J18" s="674">
        <v>1715.9</v>
      </c>
      <c r="K18" s="675">
        <v>91.5</v>
      </c>
      <c r="L18" s="675">
        <v>19909.359</v>
      </c>
      <c r="M18" s="676">
        <v>2415.2060000000001</v>
      </c>
      <c r="N18" s="644"/>
      <c r="O18" s="644"/>
      <c r="P18" s="644"/>
      <c r="Q18" s="644"/>
    </row>
    <row r="19" spans="1:17">
      <c r="A19" s="571" t="s">
        <v>59</v>
      </c>
      <c r="B19" s="660">
        <v>2621.1</v>
      </c>
      <c r="C19" s="661">
        <v>167.6</v>
      </c>
      <c r="D19" s="661">
        <v>27325.201000000001</v>
      </c>
      <c r="E19" s="662">
        <v>4630.8</v>
      </c>
      <c r="F19" s="663">
        <v>1790.3</v>
      </c>
      <c r="G19" s="664">
        <v>104.4</v>
      </c>
      <c r="H19" s="664">
        <v>18770.510999999999</v>
      </c>
      <c r="I19" s="673">
        <v>2957.5</v>
      </c>
      <c r="J19" s="666">
        <v>1708.7</v>
      </c>
      <c r="K19" s="227">
        <v>97.7</v>
      </c>
      <c r="L19" s="227">
        <v>18262.771000000001</v>
      </c>
      <c r="M19" s="667">
        <v>2755.6</v>
      </c>
      <c r="N19" s="120"/>
      <c r="O19" s="644"/>
      <c r="P19" s="644"/>
      <c r="Q19" s="120"/>
    </row>
    <row r="20" spans="1:17">
      <c r="A20" s="677" t="s">
        <v>76</v>
      </c>
      <c r="B20" s="660">
        <v>384.4</v>
      </c>
      <c r="C20" s="669">
        <v>27.6</v>
      </c>
      <c r="D20" s="669">
        <v>5033.3440000000001</v>
      </c>
      <c r="E20" s="670">
        <v>921</v>
      </c>
      <c r="F20" s="671">
        <v>222.9</v>
      </c>
      <c r="G20" s="672">
        <v>14.6</v>
      </c>
      <c r="H20" s="672">
        <v>2512.9360000000001</v>
      </c>
      <c r="I20" s="673">
        <v>544</v>
      </c>
      <c r="J20" s="674">
        <v>222.9</v>
      </c>
      <c r="K20" s="675">
        <v>14.6</v>
      </c>
      <c r="L20" s="675">
        <v>2512.9360000000001</v>
      </c>
      <c r="M20" s="676">
        <v>544</v>
      </c>
      <c r="N20" s="120"/>
      <c r="O20" s="644"/>
      <c r="P20" s="644"/>
      <c r="Q20" s="120"/>
    </row>
    <row r="21" spans="1:17">
      <c r="A21" s="677" t="s">
        <v>75</v>
      </c>
      <c r="B21" s="660">
        <v>573.6</v>
      </c>
      <c r="C21" s="669">
        <v>44.5</v>
      </c>
      <c r="D21" s="669">
        <v>6636.1490000000003</v>
      </c>
      <c r="E21" s="670">
        <v>1091</v>
      </c>
      <c r="F21" s="671">
        <v>372.3</v>
      </c>
      <c r="G21" s="672">
        <v>22.3</v>
      </c>
      <c r="H21" s="672">
        <v>4440.95</v>
      </c>
      <c r="I21" s="673">
        <v>539.1</v>
      </c>
      <c r="J21" s="674">
        <v>372.3</v>
      </c>
      <c r="K21" s="675">
        <v>22.3</v>
      </c>
      <c r="L21" s="675">
        <v>4440.95</v>
      </c>
      <c r="M21" s="676">
        <v>539.1</v>
      </c>
      <c r="N21" s="120"/>
      <c r="O21" s="644"/>
      <c r="P21" s="644"/>
      <c r="Q21" s="120"/>
    </row>
    <row r="22" spans="1:17" ht="12.6" thickBot="1">
      <c r="A22" s="678" t="s">
        <v>74</v>
      </c>
      <c r="B22" s="679">
        <v>485.9</v>
      </c>
      <c r="C22" s="680">
        <v>79.3</v>
      </c>
      <c r="D22" s="680">
        <v>5380.2120000000004</v>
      </c>
      <c r="E22" s="681">
        <v>1996.2</v>
      </c>
      <c r="F22" s="682">
        <v>396.6</v>
      </c>
      <c r="G22" s="683">
        <v>51</v>
      </c>
      <c r="H22" s="683">
        <v>4382.4309999999996</v>
      </c>
      <c r="I22" s="684">
        <v>1273</v>
      </c>
      <c r="J22" s="685">
        <v>353.7</v>
      </c>
      <c r="K22" s="686">
        <v>45.4</v>
      </c>
      <c r="L22" s="686">
        <v>4027.4830000000006</v>
      </c>
      <c r="M22" s="687">
        <v>1154.2</v>
      </c>
      <c r="N22" s="120"/>
      <c r="O22" s="644"/>
      <c r="P22" s="644"/>
      <c r="Q22" s="644"/>
    </row>
    <row r="30" spans="1:17">
      <c r="A30" s="644"/>
      <c r="B30" s="120"/>
      <c r="C30" s="644"/>
      <c r="D30" s="120"/>
      <c r="E30" s="644"/>
      <c r="F30" s="644"/>
      <c r="G30" s="644"/>
      <c r="H30" s="644"/>
      <c r="I30" s="644"/>
      <c r="J30" s="644"/>
      <c r="K30" s="644"/>
      <c r="L30" s="644"/>
      <c r="M30" s="644"/>
      <c r="N30" s="644"/>
      <c r="O30" s="644"/>
      <c r="P30" s="644"/>
      <c r="Q30" s="644"/>
    </row>
    <row r="33" spans="2:2">
      <c r="B33" s="120"/>
    </row>
  </sheetData>
  <mergeCells count="6">
    <mergeCell ref="C1:L1"/>
    <mergeCell ref="C2:L2"/>
    <mergeCell ref="C3:L3"/>
    <mergeCell ref="B6:E6"/>
    <mergeCell ref="F6:I6"/>
    <mergeCell ref="J6:M6"/>
  </mergeCells>
  <phoneticPr fontId="0" type="noConversion"/>
  <printOptions horizontalCentered="1"/>
  <pageMargins left="0" right="0" top="1" bottom="1" header="0.5" footer="0.5"/>
  <pageSetup scale="87" orientation="landscape" r:id="rId1"/>
  <headerFooter alignWithMargins="0">
    <oddFooter>&amp;L&amp;F  &amp;A&amp;CPage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8"/>
  <sheetViews>
    <sheetView zoomScale="110" zoomScaleNormal="110" workbookViewId="0">
      <pane xSplit="3" ySplit="5" topLeftCell="D6" activePane="bottomRight" state="frozen"/>
      <selection pane="bottomRight" activeCell="D118" sqref="D118"/>
      <selection pane="bottomLeft" activeCell="A6" sqref="A6"/>
      <selection pane="topRight" activeCell="D1" sqref="D1"/>
    </sheetView>
  </sheetViews>
  <sheetFormatPr defaultColWidth="9.140625" defaultRowHeight="12.4"/>
  <cols>
    <col min="1" max="1" width="11.28515625" style="2" customWidth="1"/>
    <col min="2" max="2" width="14.85546875" style="2" bestFit="1" customWidth="1"/>
    <col min="3" max="3" width="10" style="7" customWidth="1"/>
    <col min="4" max="4" width="77" style="3" customWidth="1"/>
    <col min="5" max="5" width="11" style="3" hidden="1" customWidth="1"/>
    <col min="6" max="16384" width="9.140625" style="3"/>
  </cols>
  <sheetData>
    <row r="1" spans="1:10" s="1" customFormat="1" ht="14.1">
      <c r="A1" s="462" t="s">
        <v>78</v>
      </c>
      <c r="B1" s="463"/>
      <c r="C1" s="463"/>
      <c r="D1" s="464"/>
      <c r="E1" s="688"/>
      <c r="F1" s="689"/>
      <c r="G1" s="689"/>
      <c r="H1" s="689"/>
      <c r="I1" s="689"/>
      <c r="J1" s="689"/>
    </row>
    <row r="2" spans="1:10" s="1" customFormat="1" ht="14.1">
      <c r="A2" s="465" t="s">
        <v>132</v>
      </c>
      <c r="B2" s="466"/>
      <c r="C2" s="466"/>
      <c r="D2" s="467"/>
      <c r="E2" s="688"/>
      <c r="F2" s="689"/>
      <c r="G2" s="689"/>
      <c r="H2" s="689"/>
      <c r="I2" s="689"/>
      <c r="J2" s="689"/>
    </row>
    <row r="3" spans="1:10" s="1" customFormat="1" ht="14.1">
      <c r="A3" s="294" t="str">
        <f>_xlfn.CONCAT("EFFECTIVE DATE: ", TEXT(Cover!B7,"MMMM DD, YYYY"))</f>
        <v>EFFECTIVE DATE: June 25, 2023</v>
      </c>
      <c r="B3" s="295"/>
      <c r="C3" s="295"/>
      <c r="D3" s="296"/>
      <c r="E3" s="271"/>
      <c r="F3" s="272"/>
      <c r="G3" s="272"/>
      <c r="H3" s="272"/>
      <c r="I3" s="272"/>
      <c r="J3" s="272"/>
    </row>
    <row r="5" spans="1:10" s="5" customFormat="1" ht="28.5" customHeight="1">
      <c r="A5" s="66" t="s">
        <v>133</v>
      </c>
      <c r="B5" s="67" t="s">
        <v>134</v>
      </c>
      <c r="C5" s="68" t="s">
        <v>135</v>
      </c>
      <c r="D5" s="69" t="s">
        <v>136</v>
      </c>
      <c r="E5" s="4" t="s">
        <v>137</v>
      </c>
      <c r="F5" s="690"/>
      <c r="G5" s="690"/>
      <c r="H5" s="690"/>
      <c r="I5" s="690"/>
      <c r="J5" s="690"/>
    </row>
    <row r="6" spans="1:10" s="6" customFormat="1" ht="13.5" customHeight="1">
      <c r="A6" s="691"/>
      <c r="B6" s="119"/>
      <c r="C6" s="280"/>
      <c r="D6" s="692"/>
      <c r="E6" s="483"/>
      <c r="F6" s="693"/>
      <c r="G6" s="694"/>
      <c r="H6" s="694"/>
      <c r="I6" s="694"/>
      <c r="J6" s="694"/>
    </row>
    <row r="7" spans="1:10" s="6" customFormat="1" ht="13.5" customHeight="1">
      <c r="A7" s="119"/>
      <c r="B7" s="119"/>
      <c r="C7" s="280"/>
      <c r="D7" s="70" t="s">
        <v>52</v>
      </c>
      <c r="E7" s="483"/>
      <c r="F7" s="693"/>
      <c r="G7" s="694"/>
      <c r="H7" s="694"/>
      <c r="I7" s="694"/>
      <c r="J7" s="694"/>
    </row>
    <row r="8" spans="1:10" s="6" customFormat="1" ht="13.5" customHeight="1">
      <c r="A8" s="695"/>
      <c r="B8" s="119"/>
      <c r="C8" s="280"/>
      <c r="D8" s="696"/>
      <c r="E8" s="483"/>
      <c r="F8" s="690"/>
      <c r="G8" s="694"/>
      <c r="H8" s="694"/>
      <c r="I8" s="694"/>
      <c r="J8" s="694"/>
    </row>
    <row r="9" spans="1:10" s="6" customFormat="1" ht="13.5" customHeight="1">
      <c r="A9" s="697">
        <v>2</v>
      </c>
      <c r="B9" s="691">
        <v>2</v>
      </c>
      <c r="C9" s="283">
        <v>18.963460000000001</v>
      </c>
      <c r="D9" s="698" t="s">
        <v>138</v>
      </c>
      <c r="E9" s="483">
        <v>292</v>
      </c>
      <c r="F9" s="212"/>
      <c r="G9" s="278"/>
      <c r="H9" s="694"/>
      <c r="I9" s="694"/>
      <c r="J9" s="694"/>
    </row>
    <row r="10" spans="1:10" s="6" customFormat="1" ht="13.5" customHeight="1">
      <c r="A10" s="699">
        <v>4</v>
      </c>
      <c r="B10" s="119">
        <v>4</v>
      </c>
      <c r="C10" s="282">
        <v>21.478090000000002</v>
      </c>
      <c r="D10" s="692" t="s">
        <v>139</v>
      </c>
      <c r="E10" s="483">
        <v>4</v>
      </c>
      <c r="F10" s="212"/>
      <c r="G10" s="278"/>
      <c r="H10" s="694"/>
      <c r="I10" s="694"/>
      <c r="J10" s="694"/>
    </row>
    <row r="11" spans="1:10" s="6" customFormat="1" ht="13.5" customHeight="1">
      <c r="A11" s="699">
        <v>10</v>
      </c>
      <c r="B11" s="700" t="s">
        <v>140</v>
      </c>
      <c r="C11" s="282">
        <v>19.899605000000001</v>
      </c>
      <c r="D11" s="692" t="s">
        <v>141</v>
      </c>
      <c r="E11" s="483">
        <v>10</v>
      </c>
      <c r="F11" s="212"/>
      <c r="G11" s="278"/>
      <c r="H11" s="694"/>
      <c r="I11" s="694"/>
      <c r="J11" s="694"/>
    </row>
    <row r="12" spans="1:10" s="6" customFormat="1" ht="13.5" customHeight="1">
      <c r="A12" s="699">
        <v>14</v>
      </c>
      <c r="B12" s="119" t="s">
        <v>142</v>
      </c>
      <c r="C12" s="282">
        <v>16.968454999999999</v>
      </c>
      <c r="D12" s="692" t="s">
        <v>143</v>
      </c>
      <c r="E12" s="483">
        <v>38</v>
      </c>
      <c r="F12" s="212"/>
      <c r="G12" s="278"/>
      <c r="H12" s="694"/>
      <c r="I12" s="694"/>
      <c r="J12" s="694"/>
    </row>
    <row r="13" spans="1:10" s="6" customFormat="1" ht="13.5" customHeight="1">
      <c r="A13" s="699">
        <v>16</v>
      </c>
      <c r="B13" s="119">
        <v>16</v>
      </c>
      <c r="C13" s="282">
        <v>11.428229999999999</v>
      </c>
      <c r="D13" s="692" t="s">
        <v>144</v>
      </c>
      <c r="E13" s="483">
        <v>115</v>
      </c>
      <c r="F13" s="212"/>
      <c r="G13" s="278"/>
      <c r="H13" s="694"/>
      <c r="I13" s="694"/>
      <c r="J13" s="694"/>
    </row>
    <row r="14" spans="1:10" s="6" customFormat="1" ht="13.5" customHeight="1">
      <c r="A14" s="699">
        <v>18</v>
      </c>
      <c r="B14" s="119">
        <v>18</v>
      </c>
      <c r="C14" s="282">
        <v>12.65067</v>
      </c>
      <c r="D14" s="692" t="s">
        <v>145</v>
      </c>
      <c r="E14" s="701">
        <v>18</v>
      </c>
      <c r="F14" s="212"/>
      <c r="G14" s="278"/>
      <c r="H14" s="694"/>
      <c r="I14" s="694"/>
      <c r="J14" s="694"/>
    </row>
    <row r="15" spans="1:10" s="6" customFormat="1" ht="13.5" customHeight="1">
      <c r="A15" s="699">
        <v>20</v>
      </c>
      <c r="B15" s="119">
        <v>20</v>
      </c>
      <c r="C15" s="282">
        <v>17.415825000000002</v>
      </c>
      <c r="D15" s="692" t="s">
        <v>146</v>
      </c>
      <c r="E15" s="483">
        <v>20</v>
      </c>
      <c r="F15" s="212"/>
      <c r="G15" s="278"/>
      <c r="H15" s="694"/>
      <c r="I15" s="694"/>
      <c r="J15" s="694"/>
    </row>
    <row r="16" spans="1:10" s="6" customFormat="1" ht="13.5" customHeight="1">
      <c r="A16" s="699">
        <v>28</v>
      </c>
      <c r="B16" s="119">
        <v>28</v>
      </c>
      <c r="C16" s="282">
        <v>12.88387</v>
      </c>
      <c r="D16" s="692" t="s">
        <v>147</v>
      </c>
      <c r="E16" s="483">
        <v>26</v>
      </c>
      <c r="F16" s="212"/>
      <c r="G16" s="278"/>
      <c r="H16" s="694"/>
      <c r="I16" s="694"/>
      <c r="J16" s="694"/>
    </row>
    <row r="17" spans="1:7" s="6" customFormat="1" ht="13.5" customHeight="1">
      <c r="A17" s="699">
        <v>30</v>
      </c>
      <c r="B17" s="119">
        <v>30</v>
      </c>
      <c r="C17" s="282">
        <v>7.0743049999999998</v>
      </c>
      <c r="D17" s="692" t="s">
        <v>148</v>
      </c>
      <c r="E17" s="483">
        <v>28</v>
      </c>
      <c r="F17" s="212"/>
      <c r="G17" s="278"/>
    </row>
    <row r="18" spans="1:7" s="6" customFormat="1" ht="13.5" customHeight="1">
      <c r="A18" s="699">
        <v>33</v>
      </c>
      <c r="B18" s="119">
        <v>33</v>
      </c>
      <c r="C18" s="282">
        <v>19.824619999999999</v>
      </c>
      <c r="D18" s="692" t="s">
        <v>149</v>
      </c>
      <c r="E18" s="483">
        <v>30</v>
      </c>
      <c r="F18" s="212"/>
      <c r="G18" s="278"/>
    </row>
    <row r="19" spans="1:7" s="6" customFormat="1" ht="13.5" customHeight="1">
      <c r="A19" s="699">
        <v>35</v>
      </c>
      <c r="B19" s="119" t="s">
        <v>150</v>
      </c>
      <c r="C19" s="282">
        <v>14.850754999999999</v>
      </c>
      <c r="D19" s="692" t="s">
        <v>151</v>
      </c>
      <c r="E19" s="483">
        <v>28</v>
      </c>
      <c r="F19" s="212"/>
      <c r="G19" s="278"/>
    </row>
    <row r="20" spans="1:7" s="6" customFormat="1" ht="13.5" customHeight="1">
      <c r="A20" s="699">
        <v>40</v>
      </c>
      <c r="B20" s="119">
        <v>40</v>
      </c>
      <c r="C20" s="282">
        <v>20.070519999999998</v>
      </c>
      <c r="D20" s="692" t="s">
        <v>152</v>
      </c>
      <c r="E20" s="483">
        <v>14</v>
      </c>
      <c r="F20" s="212"/>
      <c r="G20" s="278"/>
    </row>
    <row r="21" spans="1:7" s="6" customFormat="1" ht="13.5" customHeight="1">
      <c r="A21" s="699">
        <v>45</v>
      </c>
      <c r="B21" s="119">
        <v>45</v>
      </c>
      <c r="C21" s="282">
        <v>13.443185</v>
      </c>
      <c r="D21" s="692" t="s">
        <v>153</v>
      </c>
      <c r="E21" s="483">
        <v>40</v>
      </c>
      <c r="F21" s="212"/>
      <c r="G21" s="278"/>
    </row>
    <row r="22" spans="1:7" s="6" customFormat="1" ht="13.5" customHeight="1">
      <c r="A22" s="699">
        <v>51</v>
      </c>
      <c r="B22" s="119">
        <v>51</v>
      </c>
      <c r="C22" s="282">
        <v>16.228200000000001</v>
      </c>
      <c r="D22" s="692" t="s">
        <v>154</v>
      </c>
      <c r="E22" s="483">
        <v>42</v>
      </c>
      <c r="F22" s="212"/>
      <c r="G22" s="278"/>
    </row>
    <row r="23" spans="1:7" s="6" customFormat="1" ht="13.5" customHeight="1">
      <c r="A23" s="699">
        <v>53</v>
      </c>
      <c r="B23" s="119">
        <v>53</v>
      </c>
      <c r="C23" s="282">
        <v>18.711874999999999</v>
      </c>
      <c r="D23" s="692" t="s">
        <v>155</v>
      </c>
      <c r="E23" s="483">
        <v>45</v>
      </c>
      <c r="F23" s="212"/>
      <c r="G23" s="278"/>
    </row>
    <row r="24" spans="1:7" s="6" customFormat="1" ht="13.5" customHeight="1">
      <c r="A24" s="699">
        <v>55</v>
      </c>
      <c r="B24" s="119">
        <v>55</v>
      </c>
      <c r="C24" s="282">
        <v>12.79194</v>
      </c>
      <c r="D24" s="134" t="s">
        <v>156</v>
      </c>
      <c r="E24" s="483">
        <v>45</v>
      </c>
      <c r="F24" s="212"/>
      <c r="G24" s="278"/>
    </row>
    <row r="25" spans="1:7" s="6" customFormat="1" ht="13.5" customHeight="1">
      <c r="A25" s="699">
        <v>60</v>
      </c>
      <c r="B25" s="119">
        <v>60</v>
      </c>
      <c r="C25" s="282">
        <v>22.328475000000001</v>
      </c>
      <c r="D25" s="692" t="s">
        <v>157</v>
      </c>
      <c r="E25" s="701">
        <v>53</v>
      </c>
      <c r="F25" s="212"/>
      <c r="G25" s="278"/>
    </row>
    <row r="26" spans="1:7" s="6" customFormat="1" ht="13.5" customHeight="1">
      <c r="A26" s="699">
        <v>62</v>
      </c>
      <c r="B26" s="119">
        <v>62</v>
      </c>
      <c r="C26" s="282">
        <v>25.346254999999999</v>
      </c>
      <c r="D26" s="692" t="s">
        <v>158</v>
      </c>
      <c r="E26" s="701">
        <v>55</v>
      </c>
      <c r="F26" s="212"/>
      <c r="G26" s="278"/>
    </row>
    <row r="27" spans="1:7" s="6" customFormat="1" ht="13.5" customHeight="1">
      <c r="A27" s="699">
        <v>66</v>
      </c>
      <c r="B27" s="119">
        <v>66</v>
      </c>
      <c r="C27" s="282">
        <v>12.930440000000001</v>
      </c>
      <c r="D27" s="692" t="s">
        <v>159</v>
      </c>
      <c r="E27" s="701">
        <v>60</v>
      </c>
      <c r="F27" s="212"/>
      <c r="G27" s="278"/>
    </row>
    <row r="28" spans="1:7" s="6" customFormat="1" ht="13.5" customHeight="1">
      <c r="A28" s="699">
        <v>70</v>
      </c>
      <c r="B28" s="119">
        <v>70</v>
      </c>
      <c r="C28" s="282">
        <v>16.510870000000001</v>
      </c>
      <c r="D28" s="692" t="s">
        <v>160</v>
      </c>
      <c r="E28" s="701">
        <v>62</v>
      </c>
      <c r="F28" s="212"/>
      <c r="G28" s="278"/>
    </row>
    <row r="29" spans="1:7" s="6" customFormat="1" ht="13.5" customHeight="1">
      <c r="A29" s="699">
        <v>76</v>
      </c>
      <c r="B29" s="119">
        <v>76</v>
      </c>
      <c r="C29" s="282">
        <v>16.222815000000001</v>
      </c>
      <c r="D29" s="692" t="s">
        <v>161</v>
      </c>
      <c r="E29" s="701">
        <v>166</v>
      </c>
      <c r="F29" s="212"/>
      <c r="G29" s="278"/>
    </row>
    <row r="30" spans="1:7" s="6" customFormat="1" ht="13.5" customHeight="1">
      <c r="A30" s="699">
        <v>78</v>
      </c>
      <c r="B30" s="119">
        <v>78</v>
      </c>
      <c r="C30" s="282">
        <v>16.214980000000001</v>
      </c>
      <c r="D30" s="692" t="s">
        <v>162</v>
      </c>
      <c r="E30" s="483">
        <v>70</v>
      </c>
      <c r="F30" s="212"/>
      <c r="G30" s="278"/>
    </row>
    <row r="31" spans="1:7" s="6" customFormat="1" ht="13.5" customHeight="1">
      <c r="A31" s="699">
        <v>81</v>
      </c>
      <c r="B31" s="119">
        <v>81</v>
      </c>
      <c r="C31" s="282">
        <v>19.810845</v>
      </c>
      <c r="D31" s="692" t="s">
        <v>163</v>
      </c>
      <c r="E31" s="483"/>
      <c r="F31" s="212"/>
      <c r="G31" s="278"/>
    </row>
    <row r="32" spans="1:7" s="6" customFormat="1" ht="13.5" customHeight="1">
      <c r="A32" s="699">
        <v>90</v>
      </c>
      <c r="B32" s="119">
        <v>90</v>
      </c>
      <c r="C32" s="282">
        <v>29.04374</v>
      </c>
      <c r="D32" s="692" t="s">
        <v>164</v>
      </c>
      <c r="E32" s="483">
        <v>76</v>
      </c>
      <c r="F32" s="212"/>
      <c r="G32" s="278"/>
    </row>
    <row r="33" spans="1:7" s="6" customFormat="1" ht="13.5" customHeight="1">
      <c r="A33" s="699">
        <v>92</v>
      </c>
      <c r="B33" s="119">
        <v>92</v>
      </c>
      <c r="C33" s="282">
        <v>26.530094999999999</v>
      </c>
      <c r="D33" s="692" t="s">
        <v>165</v>
      </c>
      <c r="E33" s="483">
        <v>78</v>
      </c>
      <c r="F33" s="212"/>
      <c r="G33" s="278"/>
    </row>
    <row r="34" spans="1:7" s="6" customFormat="1" ht="13.5" customHeight="1">
      <c r="A34" s="699">
        <v>94</v>
      </c>
      <c r="B34" s="119">
        <v>94</v>
      </c>
      <c r="C34" s="282">
        <v>18.349225000000001</v>
      </c>
      <c r="D34" s="692" t="s">
        <v>166</v>
      </c>
      <c r="E34" s="483">
        <v>81</v>
      </c>
      <c r="F34" s="212"/>
      <c r="G34" s="278"/>
    </row>
    <row r="35" spans="1:7" s="6" customFormat="1" ht="13.5" customHeight="1">
      <c r="A35" s="699">
        <v>102</v>
      </c>
      <c r="B35" s="119">
        <v>102</v>
      </c>
      <c r="C35" s="282">
        <v>18.523264999999999</v>
      </c>
      <c r="D35" s="692" t="s">
        <v>167</v>
      </c>
      <c r="E35" s="483">
        <v>28</v>
      </c>
      <c r="F35" s="212"/>
      <c r="G35" s="278"/>
    </row>
    <row r="36" spans="1:7" s="6" customFormat="1" ht="13.5" customHeight="1">
      <c r="A36" s="699">
        <v>105</v>
      </c>
      <c r="B36" s="119">
        <v>105</v>
      </c>
      <c r="C36" s="282">
        <v>16.025715000000002</v>
      </c>
      <c r="D36" s="692" t="s">
        <v>168</v>
      </c>
      <c r="E36" s="483">
        <v>68</v>
      </c>
      <c r="F36" s="212"/>
      <c r="G36" s="278"/>
    </row>
    <row r="37" spans="1:7" s="6" customFormat="1" ht="13.5" customHeight="1">
      <c r="A37" s="699">
        <v>106</v>
      </c>
      <c r="B37" s="119">
        <v>106</v>
      </c>
      <c r="C37" s="282">
        <v>19.646505000000001</v>
      </c>
      <c r="D37" s="692" t="s">
        <v>169</v>
      </c>
      <c r="E37" s="483">
        <v>90</v>
      </c>
      <c r="F37" s="212"/>
      <c r="G37" s="278"/>
    </row>
    <row r="38" spans="1:7" s="6" customFormat="1" ht="13.5" customHeight="1">
      <c r="A38" s="699">
        <v>108</v>
      </c>
      <c r="B38" s="119">
        <v>108</v>
      </c>
      <c r="C38" s="282">
        <v>24.110579999999999</v>
      </c>
      <c r="D38" s="692" t="s">
        <v>170</v>
      </c>
      <c r="E38" s="483"/>
      <c r="F38" s="212"/>
      <c r="G38" s="278"/>
    </row>
    <row r="39" spans="1:7" s="6" customFormat="1" ht="13.5" customHeight="1">
      <c r="A39" s="699">
        <v>110</v>
      </c>
      <c r="B39" s="119">
        <v>110</v>
      </c>
      <c r="C39" s="282">
        <v>20.075865</v>
      </c>
      <c r="D39" s="692" t="s">
        <v>171</v>
      </c>
      <c r="E39" s="483">
        <v>94</v>
      </c>
      <c r="F39" s="212"/>
      <c r="G39" s="278"/>
    </row>
    <row r="40" spans="1:7" s="6" customFormat="1" ht="13.5" customHeight="1">
      <c r="A40" s="699">
        <v>111</v>
      </c>
      <c r="B40" s="119">
        <v>111</v>
      </c>
      <c r="C40" s="282">
        <v>21.187580000000001</v>
      </c>
      <c r="D40" s="692" t="s">
        <v>172</v>
      </c>
      <c r="E40" s="701">
        <v>102</v>
      </c>
      <c r="F40" s="212"/>
      <c r="G40" s="278"/>
    </row>
    <row r="41" spans="1:7" s="6" customFormat="1" ht="13.5" customHeight="1">
      <c r="A41" s="699">
        <v>115</v>
      </c>
      <c r="B41" s="119">
        <v>115</v>
      </c>
      <c r="C41" s="282">
        <v>22.144835</v>
      </c>
      <c r="D41" s="692" t="s">
        <v>173</v>
      </c>
      <c r="E41" s="483">
        <v>108</v>
      </c>
      <c r="F41" s="212"/>
      <c r="G41" s="278"/>
    </row>
    <row r="42" spans="1:7" s="6" customFormat="1" ht="13.5" customHeight="1">
      <c r="A42" s="699">
        <v>117</v>
      </c>
      <c r="B42" s="119">
        <v>117</v>
      </c>
      <c r="C42" s="282">
        <v>18.090350000000001</v>
      </c>
      <c r="D42" s="692" t="s">
        <v>174</v>
      </c>
      <c r="E42" s="701">
        <v>110</v>
      </c>
      <c r="F42" s="212"/>
      <c r="G42" s="278"/>
    </row>
    <row r="43" spans="1:7" s="6" customFormat="1" ht="13.5" customHeight="1">
      <c r="A43" s="699">
        <v>120</v>
      </c>
      <c r="B43" s="119">
        <v>120</v>
      </c>
      <c r="C43" s="282">
        <v>29.436965000000001</v>
      </c>
      <c r="D43" s="692" t="s">
        <v>175</v>
      </c>
      <c r="E43" s="483">
        <v>111</v>
      </c>
      <c r="F43" s="212"/>
      <c r="G43" s="278"/>
    </row>
    <row r="44" spans="1:7" s="6" customFormat="1" ht="13.5" customHeight="1">
      <c r="A44" s="699">
        <v>127</v>
      </c>
      <c r="B44" s="119">
        <v>127</v>
      </c>
      <c r="C44" s="282">
        <v>17.605705</v>
      </c>
      <c r="D44" s="692" t="s">
        <v>176</v>
      </c>
      <c r="E44" s="483">
        <v>115</v>
      </c>
      <c r="F44" s="212"/>
      <c r="G44" s="278"/>
    </row>
    <row r="45" spans="1:7" s="6" customFormat="1" ht="13.5" customHeight="1">
      <c r="A45" s="699">
        <v>134</v>
      </c>
      <c r="B45" s="119">
        <v>134</v>
      </c>
      <c r="C45" s="282">
        <v>23.341815</v>
      </c>
      <c r="D45" s="212" t="s">
        <v>177</v>
      </c>
      <c r="E45" s="483">
        <v>117</v>
      </c>
      <c r="F45" s="273"/>
      <c r="G45" s="278"/>
    </row>
    <row r="46" spans="1:7" s="6" customFormat="1" ht="13.5" customHeight="1">
      <c r="A46" s="699">
        <v>150</v>
      </c>
      <c r="B46" s="119">
        <v>150</v>
      </c>
      <c r="C46" s="282">
        <v>13.348815</v>
      </c>
      <c r="D46" s="692" t="s">
        <v>178</v>
      </c>
      <c r="E46" s="699">
        <v>126</v>
      </c>
      <c r="F46" s="212"/>
      <c r="G46" s="278"/>
    </row>
    <row r="47" spans="1:7" s="6" customFormat="1" ht="13.5" customHeight="1">
      <c r="A47" s="699">
        <v>152</v>
      </c>
      <c r="B47" s="119">
        <v>152</v>
      </c>
      <c r="C47" s="282">
        <v>19.621870000000001</v>
      </c>
      <c r="D47" s="692" t="s">
        <v>179</v>
      </c>
      <c r="E47" s="483"/>
      <c r="F47" s="212"/>
      <c r="G47" s="278"/>
    </row>
    <row r="48" spans="1:7" s="6" customFormat="1" ht="13.5" customHeight="1">
      <c r="A48" s="699">
        <v>154</v>
      </c>
      <c r="B48" s="119">
        <v>154</v>
      </c>
      <c r="C48" s="282">
        <v>11.53424</v>
      </c>
      <c r="D48" s="692" t="s">
        <v>180</v>
      </c>
      <c r="E48" s="701">
        <v>150</v>
      </c>
      <c r="F48" s="212"/>
      <c r="G48" s="278"/>
    </row>
    <row r="49" spans="1:7" s="6" customFormat="1" ht="13.5" customHeight="1">
      <c r="A49" s="699">
        <v>155</v>
      </c>
      <c r="B49" s="119">
        <v>155</v>
      </c>
      <c r="C49" s="282">
        <v>20.795985000000002</v>
      </c>
      <c r="D49" s="692" t="s">
        <v>181</v>
      </c>
      <c r="E49" s="699">
        <v>150</v>
      </c>
      <c r="F49" s="212"/>
      <c r="G49" s="278"/>
    </row>
    <row r="50" spans="1:7" s="6" customFormat="1" ht="13.5" customHeight="1">
      <c r="A50" s="699">
        <v>158</v>
      </c>
      <c r="B50" s="119">
        <v>158</v>
      </c>
      <c r="C50" s="282">
        <v>18.944179999999999</v>
      </c>
      <c r="D50" s="692" t="s">
        <v>182</v>
      </c>
      <c r="E50" s="701">
        <v>152</v>
      </c>
      <c r="F50" s="212"/>
      <c r="G50" s="278"/>
    </row>
    <row r="51" spans="1:7" s="6" customFormat="1" ht="13.5" customHeight="1">
      <c r="A51" s="699">
        <v>161</v>
      </c>
      <c r="B51" s="119">
        <v>161</v>
      </c>
      <c r="C51" s="282">
        <v>22.503740000000001</v>
      </c>
      <c r="D51" s="692" t="s">
        <v>183</v>
      </c>
      <c r="E51" s="701">
        <v>154</v>
      </c>
      <c r="F51" s="212"/>
      <c r="G51" s="278"/>
    </row>
    <row r="52" spans="1:7" s="6" customFormat="1" ht="13.5" customHeight="1">
      <c r="A52" s="699">
        <v>162</v>
      </c>
      <c r="B52" s="119">
        <v>162</v>
      </c>
      <c r="C52" s="282">
        <v>19.731625000000001</v>
      </c>
      <c r="D52" s="692" t="s">
        <v>184</v>
      </c>
      <c r="E52" s="701">
        <v>645</v>
      </c>
      <c r="F52" s="212"/>
      <c r="G52" s="278"/>
    </row>
    <row r="53" spans="1:7" s="6" customFormat="1" ht="13.5" customHeight="1">
      <c r="A53" s="699">
        <v>164</v>
      </c>
      <c r="B53" s="119">
        <v>164</v>
      </c>
      <c r="C53" s="282">
        <v>20.981809999999999</v>
      </c>
      <c r="D53" s="692" t="s">
        <v>185</v>
      </c>
      <c r="E53" s="701">
        <v>156</v>
      </c>
      <c r="F53" s="212"/>
      <c r="G53" s="278"/>
    </row>
    <row r="54" spans="1:7" s="6" customFormat="1" ht="13.5" customHeight="1">
      <c r="A54" s="699">
        <v>165</v>
      </c>
      <c r="B54" s="119">
        <v>165</v>
      </c>
      <c r="C54" s="282">
        <v>20.744534999999999</v>
      </c>
      <c r="D54" s="692" t="s">
        <v>186</v>
      </c>
      <c r="E54" s="483">
        <v>260</v>
      </c>
      <c r="F54" s="212"/>
      <c r="G54" s="278"/>
    </row>
    <row r="55" spans="1:7" s="6" customFormat="1" ht="13.5" customHeight="1">
      <c r="A55" s="699">
        <v>166</v>
      </c>
      <c r="B55" s="119">
        <v>166</v>
      </c>
      <c r="C55" s="282">
        <v>13.83136</v>
      </c>
      <c r="D55" s="692" t="s">
        <v>187</v>
      </c>
      <c r="E55" s="701">
        <v>163</v>
      </c>
      <c r="F55" s="212"/>
      <c r="G55" s="278"/>
    </row>
    <row r="56" spans="1:7" s="6" customFormat="1" ht="13.5" customHeight="1">
      <c r="A56" s="699">
        <v>169</v>
      </c>
      <c r="B56" s="119">
        <v>169</v>
      </c>
      <c r="C56" s="282">
        <v>33.63261</v>
      </c>
      <c r="D56" s="134" t="s">
        <v>188</v>
      </c>
      <c r="E56" s="701">
        <v>165</v>
      </c>
      <c r="F56" s="212"/>
      <c r="G56" s="278"/>
    </row>
    <row r="57" spans="1:7" s="6" customFormat="1" ht="13.5" customHeight="1">
      <c r="A57" s="699">
        <v>179</v>
      </c>
      <c r="B57" s="119">
        <v>179</v>
      </c>
      <c r="C57" s="282">
        <v>10.940810000000001</v>
      </c>
      <c r="D57" s="692" t="s">
        <v>189</v>
      </c>
      <c r="E57" s="701">
        <v>163</v>
      </c>
      <c r="F57" s="212"/>
      <c r="G57" s="278"/>
    </row>
    <row r="58" spans="1:7" s="6" customFormat="1" ht="13.5" customHeight="1">
      <c r="A58" s="699">
        <v>180</v>
      </c>
      <c r="B58" s="119">
        <v>180</v>
      </c>
      <c r="C58" s="282">
        <v>15.290165</v>
      </c>
      <c r="D58" s="692" t="s">
        <v>190</v>
      </c>
      <c r="E58" s="701">
        <v>166</v>
      </c>
      <c r="F58" s="212"/>
      <c r="G58" s="278"/>
    </row>
    <row r="59" spans="1:7" s="6" customFormat="1" ht="13.5" customHeight="1">
      <c r="A59" s="699">
        <v>182</v>
      </c>
      <c r="B59" s="119">
        <v>182</v>
      </c>
      <c r="C59" s="282">
        <v>14.780065</v>
      </c>
      <c r="D59" s="692" t="s">
        <v>191</v>
      </c>
      <c r="E59" s="701">
        <v>169</v>
      </c>
      <c r="F59" s="212"/>
      <c r="G59" s="278"/>
    </row>
    <row r="60" spans="1:7" s="6" customFormat="1" ht="13.5" customHeight="1">
      <c r="A60" s="699">
        <v>202</v>
      </c>
      <c r="B60" s="119">
        <v>202</v>
      </c>
      <c r="C60" s="282">
        <v>10.417389999999999</v>
      </c>
      <c r="D60" s="692" t="s">
        <v>192</v>
      </c>
      <c r="E60" s="699">
        <v>169</v>
      </c>
      <c r="F60" s="212"/>
      <c r="G60" s="278"/>
    </row>
    <row r="61" spans="1:7" s="6" customFormat="1" ht="13.5" customHeight="1">
      <c r="A61" s="699">
        <v>204</v>
      </c>
      <c r="B61" s="119">
        <v>204</v>
      </c>
      <c r="C61" s="282">
        <v>12.55035</v>
      </c>
      <c r="D61" s="692" t="s">
        <v>193</v>
      </c>
      <c r="E61" s="483">
        <v>175</v>
      </c>
      <c r="F61" s="212"/>
      <c r="G61" s="278"/>
    </row>
    <row r="62" spans="1:7" s="6" customFormat="1" ht="13.5" customHeight="1">
      <c r="A62" s="699">
        <v>206</v>
      </c>
      <c r="B62" s="119">
        <v>206</v>
      </c>
      <c r="C62" s="282">
        <v>14.01646</v>
      </c>
      <c r="D62" s="692" t="s">
        <v>194</v>
      </c>
      <c r="E62" s="483">
        <v>180</v>
      </c>
      <c r="F62" s="212"/>
      <c r="G62" s="278"/>
    </row>
    <row r="63" spans="1:7" s="6" customFormat="1" ht="13.5" customHeight="1">
      <c r="A63" s="699">
        <v>207</v>
      </c>
      <c r="B63" s="119">
        <v>207</v>
      </c>
      <c r="C63" s="282">
        <v>14.209175</v>
      </c>
      <c r="D63" s="692" t="s">
        <v>195</v>
      </c>
      <c r="E63" s="483"/>
      <c r="F63" s="212"/>
      <c r="G63" s="278"/>
    </row>
    <row r="64" spans="1:7" s="6" customFormat="1" ht="13.5" customHeight="1">
      <c r="A64" s="699">
        <v>209</v>
      </c>
      <c r="B64" s="119">
        <v>209</v>
      </c>
      <c r="C64" s="282">
        <v>10.60722</v>
      </c>
      <c r="D64" s="692" t="s">
        <v>196</v>
      </c>
      <c r="E64" s="701">
        <v>183</v>
      </c>
      <c r="F64" s="212"/>
      <c r="G64" s="278"/>
    </row>
    <row r="65" spans="1:7" s="6" customFormat="1" ht="13.5" customHeight="1">
      <c r="A65" s="699">
        <v>210</v>
      </c>
      <c r="B65" s="119">
        <v>210</v>
      </c>
      <c r="C65" s="282">
        <v>20.16779</v>
      </c>
      <c r="D65" s="692" t="s">
        <v>197</v>
      </c>
      <c r="E65" s="483">
        <v>201</v>
      </c>
      <c r="F65" s="212"/>
      <c r="G65" s="278"/>
    </row>
    <row r="66" spans="1:7" s="6" customFormat="1" ht="13.5" customHeight="1">
      <c r="A66" s="699">
        <v>211</v>
      </c>
      <c r="B66" s="119" t="s">
        <v>198</v>
      </c>
      <c r="C66" s="282">
        <v>14.90565</v>
      </c>
      <c r="D66" s="692" t="s">
        <v>199</v>
      </c>
      <c r="E66" s="483">
        <v>202</v>
      </c>
      <c r="F66" s="212"/>
      <c r="G66" s="278"/>
    </row>
    <row r="67" spans="1:7" s="6" customFormat="1" ht="13.5" customHeight="1">
      <c r="A67" s="699">
        <v>212</v>
      </c>
      <c r="B67" s="119">
        <v>212</v>
      </c>
      <c r="C67" s="282">
        <v>14.548935</v>
      </c>
      <c r="D67" s="692" t="s">
        <v>200</v>
      </c>
      <c r="E67" s="483">
        <v>204</v>
      </c>
      <c r="F67" s="212"/>
      <c r="G67" s="278"/>
    </row>
    <row r="68" spans="1:7" s="6" customFormat="1" ht="13.5" customHeight="1">
      <c r="A68" s="699">
        <v>217</v>
      </c>
      <c r="B68" s="119">
        <v>217</v>
      </c>
      <c r="C68" s="282">
        <v>10.575555</v>
      </c>
      <c r="D68" s="692" t="s">
        <v>201</v>
      </c>
      <c r="E68" s="483">
        <v>206</v>
      </c>
      <c r="F68" s="212"/>
      <c r="G68" s="278"/>
    </row>
    <row r="69" spans="1:7" s="6" customFormat="1" ht="13.5" customHeight="1">
      <c r="A69" s="699">
        <v>222</v>
      </c>
      <c r="B69" s="119">
        <v>222</v>
      </c>
      <c r="C69" s="282">
        <v>16.063345000000002</v>
      </c>
      <c r="D69" s="692" t="s">
        <v>202</v>
      </c>
      <c r="E69" s="483">
        <v>209</v>
      </c>
      <c r="F69" s="212"/>
      <c r="G69" s="278"/>
    </row>
    <row r="70" spans="1:7" s="6" customFormat="1" ht="13.5" customHeight="1">
      <c r="A70" s="699">
        <v>224</v>
      </c>
      <c r="B70" s="119">
        <v>224</v>
      </c>
      <c r="C70" s="282">
        <v>21.985444999999999</v>
      </c>
      <c r="D70" s="692" t="s">
        <v>203</v>
      </c>
      <c r="E70" s="699">
        <v>206</v>
      </c>
      <c r="F70" s="212"/>
      <c r="G70" s="278"/>
    </row>
    <row r="71" spans="1:7" s="6" customFormat="1" ht="13.5" customHeight="1">
      <c r="A71" s="699">
        <v>230</v>
      </c>
      <c r="B71" s="119">
        <v>230</v>
      </c>
      <c r="C71" s="282">
        <v>12.745744999999999</v>
      </c>
      <c r="D71" s="692" t="s">
        <v>204</v>
      </c>
      <c r="E71" s="483">
        <v>210</v>
      </c>
      <c r="F71" s="212"/>
      <c r="G71" s="278"/>
    </row>
    <row r="72" spans="1:7" s="6" customFormat="1" ht="13.5" customHeight="1">
      <c r="A72" s="699">
        <v>233</v>
      </c>
      <c r="B72" s="119">
        <v>233</v>
      </c>
      <c r="C72" s="282">
        <v>26.108294999999998</v>
      </c>
      <c r="D72" s="692" t="s">
        <v>205</v>
      </c>
      <c r="E72" s="483">
        <v>211</v>
      </c>
      <c r="F72" s="212"/>
      <c r="G72" s="278"/>
    </row>
    <row r="73" spans="1:7" s="6" customFormat="1" ht="13.5" customHeight="1">
      <c r="A73" s="699">
        <v>234</v>
      </c>
      <c r="B73" s="119">
        <v>234</v>
      </c>
      <c r="C73" s="282">
        <v>16.159115</v>
      </c>
      <c r="D73" s="692" t="s">
        <v>206</v>
      </c>
      <c r="E73" s="483">
        <v>211</v>
      </c>
      <c r="F73" s="212"/>
      <c r="G73" s="278"/>
    </row>
    <row r="74" spans="1:7" s="6" customFormat="1" ht="13.5" customHeight="1">
      <c r="A74" s="699">
        <v>236</v>
      </c>
      <c r="B74" s="119">
        <v>236</v>
      </c>
      <c r="C74" s="282">
        <v>16.604075000000002</v>
      </c>
      <c r="D74" s="692" t="s">
        <v>207</v>
      </c>
      <c r="E74" s="483">
        <v>217</v>
      </c>
      <c r="F74" s="212"/>
      <c r="G74" s="278"/>
    </row>
    <row r="75" spans="1:7" s="6" customFormat="1" ht="13.5" customHeight="1">
      <c r="A75" s="699">
        <v>237</v>
      </c>
      <c r="B75" s="119">
        <v>237</v>
      </c>
      <c r="C75" s="282">
        <v>25.26454</v>
      </c>
      <c r="D75" s="692" t="s">
        <v>208</v>
      </c>
      <c r="E75" s="483"/>
      <c r="F75" s="212"/>
      <c r="G75" s="278"/>
    </row>
    <row r="76" spans="1:7" s="6" customFormat="1" ht="13.5" customHeight="1">
      <c r="A76" s="699">
        <v>240</v>
      </c>
      <c r="B76" s="119">
        <v>240</v>
      </c>
      <c r="C76" s="282">
        <v>17.492605000000001</v>
      </c>
      <c r="D76" s="212" t="s">
        <v>209</v>
      </c>
      <c r="E76" s="483">
        <v>220</v>
      </c>
      <c r="F76" s="273"/>
      <c r="G76" s="278"/>
    </row>
    <row r="77" spans="1:7" s="6" customFormat="1" ht="13.5" customHeight="1">
      <c r="A77" s="699">
        <v>242</v>
      </c>
      <c r="B77" s="119">
        <v>242</v>
      </c>
      <c r="C77" s="282">
        <v>8.7630350000000004</v>
      </c>
      <c r="D77" s="692" t="s">
        <v>210</v>
      </c>
      <c r="E77" s="701">
        <v>230</v>
      </c>
      <c r="F77" s="212"/>
      <c r="G77" s="278"/>
    </row>
    <row r="78" spans="1:7" s="6" customFormat="1" ht="13.5" customHeight="1">
      <c r="A78" s="699">
        <v>244</v>
      </c>
      <c r="B78" s="119">
        <v>244</v>
      </c>
      <c r="C78" s="282">
        <v>7.9355700000000002</v>
      </c>
      <c r="D78" s="692" t="s">
        <v>211</v>
      </c>
      <c r="E78" s="699">
        <v>222</v>
      </c>
      <c r="F78" s="212"/>
      <c r="G78" s="278"/>
    </row>
    <row r="79" spans="1:7" s="6" customFormat="1" ht="13.5" customHeight="1">
      <c r="A79" s="699">
        <v>246</v>
      </c>
      <c r="B79" s="119">
        <v>246</v>
      </c>
      <c r="C79" s="282">
        <v>17.519345000000001</v>
      </c>
      <c r="D79" s="692" t="s">
        <v>212</v>
      </c>
      <c r="E79" s="701">
        <v>236</v>
      </c>
      <c r="F79" s="212"/>
      <c r="G79" s="278"/>
    </row>
    <row r="80" spans="1:7" s="6" customFormat="1" ht="13.5" customHeight="1">
      <c r="A80" s="699">
        <v>251</v>
      </c>
      <c r="B80" s="119">
        <v>251</v>
      </c>
      <c r="C80" s="282">
        <v>20.176224999999999</v>
      </c>
      <c r="D80" s="692" t="s">
        <v>213</v>
      </c>
      <c r="E80" s="701">
        <v>150</v>
      </c>
      <c r="F80" s="212"/>
      <c r="G80" s="278"/>
    </row>
    <row r="81" spans="1:7" s="6" customFormat="1" ht="13.5" customHeight="1">
      <c r="A81" s="699">
        <v>258</v>
      </c>
      <c r="B81" s="119">
        <v>258</v>
      </c>
      <c r="C81" s="282">
        <v>21.953939999999999</v>
      </c>
      <c r="D81" s="692" t="s">
        <v>214</v>
      </c>
      <c r="E81" s="701"/>
      <c r="F81" s="212"/>
      <c r="G81" s="278"/>
    </row>
    <row r="82" spans="1:7" s="6" customFormat="1" ht="13.5" customHeight="1">
      <c r="A82" s="699">
        <v>260</v>
      </c>
      <c r="B82" s="119">
        <v>260</v>
      </c>
      <c r="C82" s="282">
        <v>25.392125</v>
      </c>
      <c r="D82" s="692" t="s">
        <v>215</v>
      </c>
      <c r="E82" s="701">
        <v>245</v>
      </c>
      <c r="F82" s="212"/>
      <c r="G82" s="278"/>
    </row>
    <row r="83" spans="1:7" s="6" customFormat="1" ht="13.5" customHeight="1">
      <c r="A83" s="699">
        <v>265</v>
      </c>
      <c r="B83" s="119">
        <v>265</v>
      </c>
      <c r="C83" s="282">
        <v>16.585560000000001</v>
      </c>
      <c r="D83" s="692" t="s">
        <v>216</v>
      </c>
      <c r="E83" s="483">
        <v>251</v>
      </c>
      <c r="F83" s="212"/>
      <c r="G83" s="278"/>
    </row>
    <row r="84" spans="1:7" s="6" customFormat="1" ht="13.5" customHeight="1">
      <c r="A84" s="699">
        <v>267</v>
      </c>
      <c r="B84" s="119">
        <v>267</v>
      </c>
      <c r="C84" s="282">
        <v>11.569015</v>
      </c>
      <c r="D84" s="692" t="s">
        <v>217</v>
      </c>
      <c r="E84" s="483">
        <v>252</v>
      </c>
      <c r="F84" s="212"/>
      <c r="G84" s="278"/>
    </row>
    <row r="85" spans="1:7" s="6" customFormat="1" ht="13.5" customHeight="1">
      <c r="A85" s="699">
        <v>268</v>
      </c>
      <c r="B85" s="119">
        <v>268</v>
      </c>
      <c r="C85" s="282">
        <v>9.7340400000000002</v>
      </c>
      <c r="D85" s="692" t="s">
        <v>218</v>
      </c>
      <c r="E85" s="483">
        <v>258</v>
      </c>
      <c r="F85" s="212"/>
      <c r="G85" s="278"/>
    </row>
    <row r="86" spans="1:7" s="6" customFormat="1" ht="13.5" customHeight="1">
      <c r="A86" s="699">
        <v>287</v>
      </c>
      <c r="B86" s="119">
        <v>287</v>
      </c>
      <c r="C86" s="282">
        <v>14.483974999999999</v>
      </c>
      <c r="D86" s="692" t="s">
        <v>219</v>
      </c>
      <c r="E86" s="483">
        <v>260</v>
      </c>
      <c r="F86" s="212"/>
      <c r="G86" s="278"/>
    </row>
    <row r="87" spans="1:7" s="6" customFormat="1" ht="13.5" customHeight="1">
      <c r="A87" s="699">
        <v>294</v>
      </c>
      <c r="B87" s="119">
        <v>294</v>
      </c>
      <c r="C87" s="282">
        <v>12.90469</v>
      </c>
      <c r="D87" s="692" t="s">
        <v>220</v>
      </c>
      <c r="E87" s="483">
        <v>267</v>
      </c>
      <c r="F87" s="212"/>
      <c r="G87" s="278"/>
    </row>
    <row r="88" spans="1:7" s="6" customFormat="1" ht="13.5" customHeight="1">
      <c r="A88" s="699">
        <v>344</v>
      </c>
      <c r="B88" s="119">
        <v>344</v>
      </c>
      <c r="C88" s="282">
        <v>19.36008</v>
      </c>
      <c r="D88" s="692" t="s">
        <v>221</v>
      </c>
      <c r="E88" s="483">
        <v>268</v>
      </c>
      <c r="F88" s="212"/>
      <c r="G88" s="278"/>
    </row>
    <row r="89" spans="1:7" s="6" customFormat="1" ht="13.5" customHeight="1">
      <c r="A89" s="699">
        <v>460</v>
      </c>
      <c r="B89" s="119">
        <v>460</v>
      </c>
      <c r="C89" s="282">
        <v>40.336044999999999</v>
      </c>
      <c r="D89" s="692" t="s">
        <v>222</v>
      </c>
      <c r="E89" s="483">
        <v>287</v>
      </c>
      <c r="F89" s="212"/>
      <c r="G89" s="278"/>
    </row>
    <row r="90" spans="1:7" s="6" customFormat="1" ht="13.5" customHeight="1">
      <c r="A90" s="699">
        <v>487</v>
      </c>
      <c r="B90" s="119" t="s">
        <v>223</v>
      </c>
      <c r="C90" s="282">
        <v>19.125734999999999</v>
      </c>
      <c r="D90" s="692" t="s">
        <v>224</v>
      </c>
      <c r="E90" s="701">
        <v>94</v>
      </c>
      <c r="F90" s="212"/>
      <c r="G90" s="278"/>
    </row>
    <row r="91" spans="1:7" s="6" customFormat="1" ht="13.5" customHeight="1">
      <c r="A91" s="699">
        <v>550</v>
      </c>
      <c r="B91" s="119">
        <v>550</v>
      </c>
      <c r="C91" s="282">
        <v>12.39433</v>
      </c>
      <c r="D91" s="692" t="s">
        <v>225</v>
      </c>
      <c r="E91" s="701">
        <v>439</v>
      </c>
      <c r="F91" s="212"/>
      <c r="G91" s="278"/>
    </row>
    <row r="92" spans="1:7" s="6" customFormat="1" ht="13.5" customHeight="1">
      <c r="A92" s="699">
        <v>601</v>
      </c>
      <c r="B92" s="119">
        <v>601</v>
      </c>
      <c r="C92" s="282">
        <v>3.2303950000000001</v>
      </c>
      <c r="D92" s="692" t="s">
        <v>226</v>
      </c>
      <c r="E92" s="483">
        <v>444</v>
      </c>
      <c r="F92" s="212"/>
      <c r="G92" s="278"/>
    </row>
    <row r="93" spans="1:7" s="6" customFormat="1" ht="13.5" customHeight="1">
      <c r="A93" s="699">
        <v>602</v>
      </c>
      <c r="B93" s="119">
        <v>602</v>
      </c>
      <c r="C93" s="282">
        <v>11.37435</v>
      </c>
      <c r="D93" s="692" t="s">
        <v>227</v>
      </c>
      <c r="E93" s="483">
        <v>450</v>
      </c>
      <c r="F93" s="212"/>
      <c r="G93" s="278"/>
    </row>
    <row r="94" spans="1:7" s="6" customFormat="1" ht="13.5" customHeight="1">
      <c r="A94" s="699">
        <v>611</v>
      </c>
      <c r="B94" s="119">
        <v>611</v>
      </c>
      <c r="C94" s="282">
        <v>14.578555</v>
      </c>
      <c r="D94" s="692" t="s">
        <v>228</v>
      </c>
      <c r="E94" s="483">
        <v>484</v>
      </c>
      <c r="F94" s="212"/>
      <c r="G94" s="278"/>
    </row>
    <row r="95" spans="1:7" s="6" customFormat="1" ht="13.5" customHeight="1">
      <c r="A95" s="699">
        <v>617</v>
      </c>
      <c r="B95" s="119">
        <v>617</v>
      </c>
      <c r="C95" s="282">
        <v>7.5576150000000002</v>
      </c>
      <c r="D95" s="692" t="s">
        <v>229</v>
      </c>
      <c r="E95" s="483">
        <v>490</v>
      </c>
      <c r="F95" s="212"/>
      <c r="G95" s="278"/>
    </row>
    <row r="96" spans="1:7" s="6" customFormat="1" ht="13.5" customHeight="1">
      <c r="A96" s="699">
        <v>660</v>
      </c>
      <c r="B96" s="119">
        <v>660</v>
      </c>
      <c r="C96" s="282">
        <v>7.3150500000000003</v>
      </c>
      <c r="D96" s="692" t="s">
        <v>230</v>
      </c>
      <c r="E96" s="483"/>
      <c r="F96" s="212"/>
      <c r="G96" s="278"/>
    </row>
    <row r="97" spans="1:7" s="6" customFormat="1" ht="13.5" customHeight="1">
      <c r="A97" s="699">
        <v>662</v>
      </c>
      <c r="B97" s="119">
        <v>662</v>
      </c>
      <c r="C97" s="282">
        <v>11.857200000000001</v>
      </c>
      <c r="D97" s="692" t="s">
        <v>231</v>
      </c>
      <c r="E97" s="483"/>
      <c r="F97" s="212"/>
      <c r="G97" s="278"/>
    </row>
    <row r="98" spans="1:7" s="6" customFormat="1" ht="13.5" customHeight="1">
      <c r="A98" s="699">
        <v>665</v>
      </c>
      <c r="B98" s="119">
        <v>665</v>
      </c>
      <c r="C98" s="282">
        <v>8.5603449999999999</v>
      </c>
      <c r="D98" s="692" t="s">
        <v>232</v>
      </c>
      <c r="E98" s="483">
        <v>534</v>
      </c>
      <c r="F98" s="212"/>
      <c r="G98" s="278"/>
    </row>
    <row r="99" spans="1:7" s="6" customFormat="1" ht="13.5" customHeight="1">
      <c r="A99" s="699">
        <v>686</v>
      </c>
      <c r="B99" s="119">
        <v>686</v>
      </c>
      <c r="C99" s="282">
        <v>4.954135</v>
      </c>
      <c r="D99" s="692" t="s">
        <v>233</v>
      </c>
      <c r="E99" s="701">
        <v>612</v>
      </c>
      <c r="F99" s="212"/>
      <c r="G99" s="278"/>
    </row>
    <row r="100" spans="1:7" s="6" customFormat="1" ht="13.5" customHeight="1">
      <c r="A100" s="699">
        <v>690</v>
      </c>
      <c r="B100" s="119">
        <v>690</v>
      </c>
      <c r="C100" s="282">
        <v>12.51393</v>
      </c>
      <c r="D100" s="692" t="s">
        <v>234</v>
      </c>
      <c r="E100" s="483">
        <v>685</v>
      </c>
      <c r="F100" s="212"/>
      <c r="G100" s="278"/>
    </row>
    <row r="101" spans="1:7" s="6" customFormat="1" ht="13.5" customHeight="1">
      <c r="A101" s="699">
        <v>720</v>
      </c>
      <c r="B101" s="699">
        <v>720</v>
      </c>
      <c r="C101" s="281">
        <v>18.827210000000001</v>
      </c>
      <c r="D101" s="692" t="s">
        <v>235</v>
      </c>
      <c r="E101" s="483"/>
      <c r="F101" s="212"/>
      <c r="G101" s="278"/>
    </row>
    <row r="102" spans="1:7" s="6" customFormat="1" ht="13.5" customHeight="1">
      <c r="A102" s="699">
        <v>754</v>
      </c>
      <c r="B102" s="699">
        <v>754</v>
      </c>
      <c r="C102" s="281">
        <v>12.550364999999999</v>
      </c>
      <c r="D102" s="692" t="s">
        <v>236</v>
      </c>
      <c r="E102" s="483">
        <v>714</v>
      </c>
      <c r="F102" s="212"/>
      <c r="G102" s="278"/>
    </row>
    <row r="103" spans="1:7" s="6" customFormat="1" ht="13.5" customHeight="1">
      <c r="A103" s="699">
        <v>761</v>
      </c>
      <c r="B103" s="699">
        <v>761</v>
      </c>
      <c r="C103" s="282">
        <v>25.529125000000001</v>
      </c>
      <c r="D103" s="692" t="s">
        <v>237</v>
      </c>
      <c r="E103" s="483">
        <v>720</v>
      </c>
      <c r="F103" s="212"/>
      <c r="G103" s="278"/>
    </row>
    <row r="104" spans="1:7" s="6" customFormat="1" ht="13.5" customHeight="1">
      <c r="A104" s="699">
        <v>857</v>
      </c>
      <c r="B104" s="699">
        <v>857</v>
      </c>
      <c r="C104" s="282">
        <v>2.6170749999999998</v>
      </c>
      <c r="D104" s="692" t="s">
        <v>238</v>
      </c>
      <c r="E104" s="701">
        <v>734</v>
      </c>
      <c r="F104" s="212"/>
      <c r="G104" s="278"/>
    </row>
    <row r="105" spans="1:7" s="6" customFormat="1" ht="13.5" customHeight="1">
      <c r="A105" s="699">
        <v>901</v>
      </c>
      <c r="B105" s="699">
        <v>901</v>
      </c>
      <c r="C105" s="280">
        <v>17.674524999999999</v>
      </c>
      <c r="D105" s="692" t="s">
        <v>239</v>
      </c>
      <c r="E105" s="701">
        <v>745</v>
      </c>
      <c r="F105" s="212"/>
      <c r="G105" s="278"/>
    </row>
    <row r="106" spans="1:7" s="6" customFormat="1" ht="13.5" customHeight="1">
      <c r="A106" s="699">
        <v>910</v>
      </c>
      <c r="B106" s="119">
        <v>910</v>
      </c>
      <c r="C106" s="279">
        <v>38.786924999999997</v>
      </c>
      <c r="D106" s="702" t="s">
        <v>240</v>
      </c>
      <c r="E106" s="483">
        <v>751</v>
      </c>
      <c r="F106" s="212"/>
      <c r="G106" s="278"/>
    </row>
    <row r="107" spans="1:7" s="6" customFormat="1" ht="13.5" customHeight="1">
      <c r="A107" s="691"/>
      <c r="B107" s="691"/>
      <c r="C107" s="703"/>
      <c r="D107" s="704"/>
      <c r="E107" s="483"/>
      <c r="F107" s="212"/>
      <c r="G107" s="694"/>
    </row>
    <row r="108" spans="1:7" s="6" customFormat="1" ht="13.5" customHeight="1">
      <c r="A108" s="119"/>
      <c r="B108" s="705"/>
      <c r="C108" s="280"/>
      <c r="D108" s="70" t="s">
        <v>73</v>
      </c>
      <c r="E108" s="483"/>
      <c r="F108" s="694"/>
      <c r="G108" s="694"/>
    </row>
    <row r="109" spans="1:7" s="6" customFormat="1" ht="13.5" customHeight="1">
      <c r="A109" s="119"/>
      <c r="B109" s="705"/>
      <c r="C109" s="280"/>
      <c r="D109" s="286"/>
      <c r="E109" s="483"/>
      <c r="F109" s="694"/>
      <c r="G109" s="694"/>
    </row>
    <row r="110" spans="1:7" s="6" customFormat="1" ht="13.5" customHeight="1">
      <c r="A110" s="706">
        <v>96</v>
      </c>
      <c r="B110" s="707">
        <v>96</v>
      </c>
      <c r="C110" s="708">
        <v>13.334434999999999</v>
      </c>
      <c r="D110" s="709" t="s">
        <v>241</v>
      </c>
      <c r="E110" s="483"/>
      <c r="F110" s="694"/>
      <c r="G110" s="694"/>
    </row>
    <row r="111" spans="1:7" s="6" customFormat="1" ht="13.5" customHeight="1">
      <c r="A111" s="710">
        <v>125</v>
      </c>
      <c r="B111" s="711">
        <v>125</v>
      </c>
      <c r="C111" s="712">
        <v>20.91844</v>
      </c>
      <c r="D111" s="713" t="s">
        <v>242</v>
      </c>
      <c r="E111" s="483"/>
      <c r="F111" s="694"/>
      <c r="G111" s="694"/>
    </row>
    <row r="112" spans="1:7" s="6" customFormat="1" ht="13.5" customHeight="1">
      <c r="A112" s="710">
        <v>128</v>
      </c>
      <c r="B112" s="711">
        <v>128</v>
      </c>
      <c r="C112" s="712">
        <v>13.719519999999999</v>
      </c>
      <c r="D112" s="713" t="s">
        <v>243</v>
      </c>
      <c r="E112" s="483"/>
      <c r="F112" s="694"/>
      <c r="G112" s="694"/>
    </row>
    <row r="113" spans="1:5" s="6" customFormat="1" ht="13.5" customHeight="1">
      <c r="A113" s="710">
        <v>167</v>
      </c>
      <c r="B113" s="711">
        <v>167</v>
      </c>
      <c r="C113" s="712">
        <v>23.636254999999998</v>
      </c>
      <c r="D113" s="713" t="s">
        <v>244</v>
      </c>
      <c r="E113" s="483"/>
    </row>
    <row r="114" spans="1:5" s="6" customFormat="1" ht="13.5" customHeight="1">
      <c r="A114" s="710">
        <v>177</v>
      </c>
      <c r="B114" s="711">
        <v>177</v>
      </c>
      <c r="C114" s="712">
        <v>7.4249650000000003</v>
      </c>
      <c r="D114" s="133" t="s">
        <v>245</v>
      </c>
      <c r="E114" s="483"/>
    </row>
    <row r="115" spans="1:5" s="6" customFormat="1" ht="13.5" customHeight="1">
      <c r="A115" s="710">
        <v>205</v>
      </c>
      <c r="B115" s="711">
        <v>205</v>
      </c>
      <c r="C115" s="712">
        <v>28.285945000000002</v>
      </c>
      <c r="D115" s="713" t="s">
        <v>246</v>
      </c>
      <c r="E115" s="483"/>
    </row>
    <row r="116" spans="1:5" s="6" customFormat="1" ht="13.5" customHeight="1">
      <c r="A116" s="710">
        <v>218</v>
      </c>
      <c r="B116" s="711">
        <v>218</v>
      </c>
      <c r="C116" s="712">
        <v>8.9013299999999997</v>
      </c>
      <c r="D116" s="713" t="s">
        <v>247</v>
      </c>
      <c r="E116" s="483"/>
    </row>
    <row r="117" spans="1:5" s="6" customFormat="1" ht="13.5" customHeight="1">
      <c r="A117" s="710">
        <v>232</v>
      </c>
      <c r="B117" s="711">
        <v>232</v>
      </c>
      <c r="C117" s="712">
        <v>25.238424999999999</v>
      </c>
      <c r="D117" s="713" t="s">
        <v>248</v>
      </c>
      <c r="E117" s="483"/>
    </row>
    <row r="118" spans="1:5" s="6" customFormat="1" ht="13.5" customHeight="1">
      <c r="A118" s="710">
        <v>256</v>
      </c>
      <c r="B118" s="711">
        <v>256</v>
      </c>
      <c r="C118" s="712">
        <v>13.4527</v>
      </c>
      <c r="D118" s="713" t="s">
        <v>249</v>
      </c>
      <c r="E118" s="483"/>
    </row>
    <row r="119" spans="1:5" s="6" customFormat="1" ht="13.5" customHeight="1">
      <c r="A119" s="710">
        <v>266</v>
      </c>
      <c r="B119" s="711">
        <v>266</v>
      </c>
      <c r="C119" s="712">
        <v>23.422830000000001</v>
      </c>
      <c r="D119" s="713" t="s">
        <v>250</v>
      </c>
      <c r="E119" s="483"/>
    </row>
    <row r="120" spans="1:5" s="6" customFormat="1" ht="13.5" customHeight="1">
      <c r="A120" s="710">
        <v>501</v>
      </c>
      <c r="B120" s="711">
        <v>501</v>
      </c>
      <c r="C120" s="712">
        <v>17.498809999999999</v>
      </c>
      <c r="D120" s="133" t="s">
        <v>251</v>
      </c>
      <c r="E120" s="483"/>
    </row>
    <row r="121" spans="1:5" s="6" customFormat="1" ht="13.5" customHeight="1">
      <c r="A121" s="710">
        <v>577</v>
      </c>
      <c r="B121" s="711">
        <v>577</v>
      </c>
      <c r="C121" s="712">
        <v>28.914100000000001</v>
      </c>
      <c r="D121" s="713" t="s">
        <v>252</v>
      </c>
      <c r="E121" s="483"/>
    </row>
    <row r="122" spans="1:5" s="6" customFormat="1" ht="13.5" customHeight="1">
      <c r="A122" s="710">
        <v>603</v>
      </c>
      <c r="B122" s="711">
        <v>603</v>
      </c>
      <c r="C122" s="712">
        <v>12.40682</v>
      </c>
      <c r="D122" s="713" t="s">
        <v>253</v>
      </c>
      <c r="E122" s="483"/>
    </row>
    <row r="123" spans="1:5" s="6" customFormat="1" ht="13.5" customHeight="1">
      <c r="A123" s="714">
        <v>605</v>
      </c>
      <c r="B123" s="715">
        <v>605</v>
      </c>
      <c r="C123" s="716">
        <v>5.1018100000000004</v>
      </c>
      <c r="D123" s="713" t="s">
        <v>254</v>
      </c>
      <c r="E123" s="483"/>
    </row>
    <row r="124" spans="1:5" s="6" customFormat="1" ht="13.5" customHeight="1">
      <c r="A124" s="119"/>
      <c r="B124" s="119"/>
      <c r="C124" s="280"/>
      <c r="D124" s="717"/>
      <c r="E124" s="701">
        <v>92</v>
      </c>
    </row>
    <row r="125" spans="1:5" s="6" customFormat="1" ht="13.5" customHeight="1">
      <c r="A125" s="119"/>
      <c r="B125" s="119"/>
      <c r="C125" s="280"/>
      <c r="D125" s="70" t="s">
        <v>39</v>
      </c>
      <c r="E125" s="483">
        <v>120</v>
      </c>
    </row>
    <row r="126" spans="1:5" s="6" customFormat="1" ht="13.5" customHeight="1">
      <c r="A126" s="695"/>
      <c r="B126" s="119"/>
      <c r="C126" s="280"/>
      <c r="D126" s="718"/>
      <c r="E126" s="701">
        <v>126</v>
      </c>
    </row>
    <row r="127" spans="1:5" s="6" customFormat="1" ht="13.5" customHeight="1">
      <c r="A127" s="719">
        <v>801</v>
      </c>
      <c r="B127" s="719"/>
      <c r="C127" s="720">
        <v>48.3</v>
      </c>
      <c r="D127" s="267" t="s">
        <v>105</v>
      </c>
      <c r="E127" s="701">
        <v>127</v>
      </c>
    </row>
    <row r="128" spans="1:5" s="6" customFormat="1" ht="13.5" customHeight="1">
      <c r="A128" s="721">
        <v>802</v>
      </c>
      <c r="B128" s="721"/>
      <c r="C128" s="722">
        <v>14.73</v>
      </c>
      <c r="D128" s="268" t="s">
        <v>108</v>
      </c>
      <c r="E128" s="701">
        <v>168</v>
      </c>
    </row>
    <row r="129" spans="1:6" s="6" customFormat="1" ht="13.5" customHeight="1">
      <c r="A129" s="721">
        <v>803</v>
      </c>
      <c r="B129" s="721"/>
      <c r="C129" s="723">
        <f>AVERAGE(18.914,19.412)</f>
        <v>19.163</v>
      </c>
      <c r="D129" s="268" t="s">
        <v>109</v>
      </c>
      <c r="E129" s="483">
        <v>180</v>
      </c>
      <c r="F129" s="694"/>
    </row>
    <row r="130" spans="1:6" s="6" customFormat="1" ht="13.5" customHeight="1">
      <c r="A130" s="721">
        <v>804</v>
      </c>
      <c r="B130" s="721"/>
      <c r="C130" s="722">
        <v>21.9</v>
      </c>
      <c r="D130" s="268" t="s">
        <v>111</v>
      </c>
      <c r="E130" s="701">
        <v>224</v>
      </c>
      <c r="F130" s="694"/>
    </row>
    <row r="131" spans="1:6" s="6" customFormat="1" ht="13.5" customHeight="1">
      <c r="A131" s="724">
        <v>807</v>
      </c>
      <c r="B131" s="725"/>
      <c r="C131" s="726">
        <v>5.88</v>
      </c>
      <c r="D131" s="269" t="s">
        <v>114</v>
      </c>
      <c r="E131" s="701">
        <v>243</v>
      </c>
      <c r="F131" s="694"/>
    </row>
    <row r="132" spans="1:6" s="6" customFormat="1" ht="13.5" customHeight="1">
      <c r="A132" s="727"/>
      <c r="B132" s="727"/>
      <c r="C132" s="728"/>
      <c r="D132" s="52"/>
      <c r="E132" s="483">
        <v>446</v>
      </c>
      <c r="F132" s="694"/>
    </row>
    <row r="133" spans="1:6" s="6" customFormat="1" ht="13.5" customHeight="1">
      <c r="A133" s="711"/>
      <c r="B133" s="711"/>
      <c r="C133" s="728"/>
      <c r="D133" s="693"/>
      <c r="E133" s="483">
        <v>487</v>
      </c>
      <c r="F133" s="694"/>
    </row>
    <row r="134" spans="1:6" s="6" customFormat="1" ht="13.5" customHeight="1">
      <c r="A134" s="727"/>
      <c r="B134" s="727"/>
      <c r="C134" s="728"/>
      <c r="D134" s="693"/>
      <c r="E134" s="483"/>
      <c r="F134" s="694"/>
    </row>
    <row r="135" spans="1:6" s="6" customFormat="1" ht="13.5" customHeight="1">
      <c r="A135" s="727"/>
      <c r="B135" s="727"/>
      <c r="C135" s="728"/>
      <c r="D135" s="693"/>
      <c r="E135" s="483"/>
      <c r="F135" s="694"/>
    </row>
    <row r="136" spans="1:6" s="6" customFormat="1" ht="13.5" customHeight="1">
      <c r="A136" s="727"/>
      <c r="B136" s="727"/>
      <c r="C136" s="728"/>
      <c r="D136" s="693"/>
      <c r="E136" s="483"/>
      <c r="F136" s="694"/>
    </row>
    <row r="137" spans="1:6" s="6" customFormat="1" ht="13.5" customHeight="1">
      <c r="A137" s="727"/>
      <c r="B137" s="727"/>
      <c r="C137" s="728"/>
      <c r="D137" s="693"/>
      <c r="E137" s="483"/>
      <c r="F137" s="694"/>
    </row>
    <row r="138" spans="1:6" s="6" customFormat="1" ht="13.5" customHeight="1">
      <c r="A138" s="727"/>
      <c r="B138" s="727"/>
      <c r="C138" s="728"/>
      <c r="D138" s="693"/>
      <c r="E138" s="483"/>
      <c r="F138" s="694"/>
    </row>
    <row r="139" spans="1:6" s="6" customFormat="1" ht="13.5" customHeight="1">
      <c r="A139" s="727"/>
      <c r="B139" s="727"/>
      <c r="C139" s="728"/>
      <c r="D139" s="693"/>
      <c r="E139" s="483">
        <v>757</v>
      </c>
      <c r="F139" s="694"/>
    </row>
    <row r="140" spans="1:6" s="6" customFormat="1">
      <c r="A140" s="727"/>
      <c r="B140" s="727"/>
      <c r="C140" s="728"/>
      <c r="D140" s="693"/>
      <c r="E140" s="483">
        <v>901</v>
      </c>
      <c r="F140" s="694"/>
    </row>
    <row r="141" spans="1:6" s="6" customFormat="1">
      <c r="A141" s="727"/>
      <c r="B141" s="727"/>
      <c r="C141" s="728"/>
      <c r="D141" s="693"/>
      <c r="E141" s="483">
        <v>920</v>
      </c>
      <c r="F141" s="694"/>
    </row>
    <row r="142" spans="1:6" s="6" customFormat="1">
      <c r="A142" s="727"/>
      <c r="B142" s="727"/>
      <c r="C142" s="728"/>
      <c r="D142" s="693"/>
      <c r="E142" s="701">
        <v>940</v>
      </c>
      <c r="F142" s="694"/>
    </row>
    <row r="143" spans="1:6" s="6" customFormat="1">
      <c r="A143" s="727"/>
      <c r="B143" s="727"/>
      <c r="C143" s="728"/>
      <c r="D143" s="693"/>
      <c r="E143" s="701"/>
      <c r="F143" s="694"/>
    </row>
    <row r="144" spans="1:6" s="6" customFormat="1">
      <c r="A144" s="727"/>
      <c r="B144" s="727"/>
      <c r="C144" s="728"/>
      <c r="D144" s="693"/>
      <c r="E144" s="701"/>
      <c r="F144" s="173"/>
    </row>
    <row r="145" spans="6:6">
      <c r="F145" s="694"/>
    </row>
    <row r="146" spans="6:6">
      <c r="F146" s="694"/>
    </row>
    <row r="147" spans="6:6">
      <c r="F147" s="694"/>
    </row>
    <row r="148" spans="6:6">
      <c r="F148" s="694"/>
    </row>
  </sheetData>
  <mergeCells count="3">
    <mergeCell ref="A1:D1"/>
    <mergeCell ref="A2:D2"/>
    <mergeCell ref="A3:D3"/>
  </mergeCells>
  <phoneticPr fontId="4" type="noConversion"/>
  <printOptions horizontalCentered="1"/>
  <pageMargins left="0.56000000000000005" right="0.61" top="1" bottom="1" header="0" footer="0"/>
  <pageSetup scale="80" firstPageNumber="0" fitToWidth="0" fitToHeight="0"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workbookViewId="0">
      <selection activeCell="F15" sqref="F15"/>
    </sheetView>
  </sheetViews>
  <sheetFormatPr defaultColWidth="8.85546875" defaultRowHeight="12.4"/>
  <cols>
    <col min="1" max="1" width="6.85546875" customWidth="1"/>
    <col min="5" max="5" width="27.7109375" bestFit="1" customWidth="1"/>
  </cols>
  <sheetData>
    <row r="1" spans="1:7" ht="12.6">
      <c r="A1" s="468" t="s">
        <v>255</v>
      </c>
      <c r="B1" s="468"/>
      <c r="C1" s="468"/>
      <c r="D1" s="468"/>
      <c r="E1" s="468"/>
      <c r="F1" s="468"/>
      <c r="G1" s="468"/>
    </row>
    <row r="2" spans="1:7" ht="12.6">
      <c r="A2" s="468" t="s">
        <v>256</v>
      </c>
      <c r="B2" s="468"/>
      <c r="C2" s="468"/>
      <c r="D2" s="468"/>
      <c r="E2" s="468"/>
      <c r="F2" s="468"/>
      <c r="G2" s="468"/>
    </row>
    <row r="3" spans="1:7" ht="12.6">
      <c r="A3" s="468" t="str">
        <f>_xlfn.CONCAT("EFFECTIVE DATE: ",  TEXT(Cover!B7,"MMMM DD, YYYY"))</f>
        <v>EFFECTIVE DATE: June 25, 2023</v>
      </c>
      <c r="B3" s="468"/>
      <c r="C3" s="468"/>
      <c r="D3" s="468"/>
      <c r="E3" s="468"/>
      <c r="F3" s="468"/>
      <c r="G3" s="468"/>
    </row>
    <row r="4" spans="1:7">
      <c r="D4" s="127"/>
    </row>
    <row r="6" spans="1:7">
      <c r="B6" s="69" t="s">
        <v>257</v>
      </c>
      <c r="C6" s="69" t="s">
        <v>258</v>
      </c>
      <c r="D6" s="69" t="s">
        <v>259</v>
      </c>
      <c r="E6" s="69" t="s">
        <v>260</v>
      </c>
      <c r="F6" s="69" t="s">
        <v>261</v>
      </c>
      <c r="G6" s="166"/>
    </row>
    <row r="7" spans="1:7" ht="12.6">
      <c r="B7" s="172">
        <v>96</v>
      </c>
      <c r="C7" s="172">
        <v>98</v>
      </c>
      <c r="D7" s="172" t="s">
        <v>262</v>
      </c>
      <c r="E7" s="171" t="s">
        <v>263</v>
      </c>
      <c r="F7" s="172" t="s">
        <v>264</v>
      </c>
    </row>
    <row r="8" spans="1:7" ht="12.6">
      <c r="B8" s="172">
        <v>125</v>
      </c>
      <c r="C8" s="172">
        <v>97</v>
      </c>
      <c r="D8" s="172" t="s">
        <v>265</v>
      </c>
      <c r="E8" s="171" t="s">
        <v>266</v>
      </c>
      <c r="F8" s="172">
        <v>38</v>
      </c>
    </row>
    <row r="9" spans="1:7" ht="12.6">
      <c r="B9" s="172">
        <v>128</v>
      </c>
      <c r="C9" s="172">
        <v>97</v>
      </c>
      <c r="D9" s="172" t="s">
        <v>265</v>
      </c>
      <c r="E9" s="171" t="s">
        <v>266</v>
      </c>
      <c r="F9" s="172">
        <v>38</v>
      </c>
    </row>
    <row r="10" spans="1:7" ht="12.6">
      <c r="B10" s="172">
        <v>167</v>
      </c>
      <c r="C10" s="172">
        <v>98</v>
      </c>
      <c r="D10" s="172" t="s">
        <v>267</v>
      </c>
      <c r="E10" s="171" t="s">
        <v>268</v>
      </c>
      <c r="F10" s="172" t="s">
        <v>264</v>
      </c>
    </row>
    <row r="11" spans="1:7" ht="12.6">
      <c r="B11" s="172">
        <v>177</v>
      </c>
      <c r="C11" s="172">
        <v>98</v>
      </c>
      <c r="D11" s="172" t="s">
        <v>262</v>
      </c>
      <c r="E11" s="171" t="s">
        <v>263</v>
      </c>
      <c r="F11" s="172">
        <v>25</v>
      </c>
    </row>
    <row r="12" spans="1:7" ht="12.6">
      <c r="B12" s="172">
        <v>205</v>
      </c>
      <c r="C12" s="172">
        <v>97</v>
      </c>
      <c r="D12" s="172" t="s">
        <v>265</v>
      </c>
      <c r="E12" s="171" t="s">
        <v>269</v>
      </c>
      <c r="F12" s="172">
        <v>38</v>
      </c>
    </row>
    <row r="13" spans="1:7" ht="12.6">
      <c r="B13" s="172">
        <v>218</v>
      </c>
      <c r="C13" s="172">
        <v>98</v>
      </c>
      <c r="D13" s="172" t="s">
        <v>262</v>
      </c>
      <c r="E13" s="171" t="s">
        <v>263</v>
      </c>
      <c r="F13" s="172">
        <v>25</v>
      </c>
    </row>
    <row r="14" spans="1:7" ht="12.6">
      <c r="B14" s="172">
        <v>232</v>
      </c>
      <c r="C14" s="172">
        <v>97</v>
      </c>
      <c r="D14" s="172" t="s">
        <v>265</v>
      </c>
      <c r="E14" s="171" t="s">
        <v>266</v>
      </c>
      <c r="F14" s="172">
        <v>38</v>
      </c>
    </row>
    <row r="15" spans="1:7" ht="12.6">
      <c r="B15" s="172">
        <v>256</v>
      </c>
      <c r="C15" s="172">
        <v>95</v>
      </c>
      <c r="D15" s="172" t="s">
        <v>262</v>
      </c>
      <c r="E15" s="171" t="s">
        <v>263</v>
      </c>
      <c r="F15" s="172">
        <v>25</v>
      </c>
    </row>
    <row r="16" spans="1:7" ht="12.6">
      <c r="B16" s="172">
        <v>266</v>
      </c>
      <c r="C16" s="172">
        <v>95</v>
      </c>
      <c r="D16" s="172" t="s">
        <v>265</v>
      </c>
      <c r="E16" s="171" t="s">
        <v>270</v>
      </c>
      <c r="F16" s="172">
        <v>38</v>
      </c>
    </row>
    <row r="17" spans="2:6" ht="12.6">
      <c r="B17" s="172">
        <v>501</v>
      </c>
      <c r="C17" s="172">
        <v>98</v>
      </c>
      <c r="D17" s="172" t="s">
        <v>267</v>
      </c>
      <c r="E17" s="171" t="s">
        <v>271</v>
      </c>
      <c r="F17" s="172" t="s">
        <v>264</v>
      </c>
    </row>
    <row r="18" spans="2:6" ht="12.6">
      <c r="B18" s="172">
        <v>577</v>
      </c>
      <c r="C18" s="172">
        <v>95</v>
      </c>
      <c r="D18" s="172" t="s">
        <v>265</v>
      </c>
      <c r="E18" s="171" t="s">
        <v>270</v>
      </c>
      <c r="F18" s="172">
        <v>38</v>
      </c>
    </row>
    <row r="19" spans="2:6" ht="12.6">
      <c r="B19" s="172">
        <v>603</v>
      </c>
      <c r="C19" s="172">
        <v>98</v>
      </c>
      <c r="D19" s="172" t="s">
        <v>267</v>
      </c>
      <c r="E19" s="171" t="s">
        <v>268</v>
      </c>
      <c r="F19" s="172">
        <v>38</v>
      </c>
    </row>
    <row r="20" spans="2:6" ht="12.6">
      <c r="B20" s="172">
        <v>605</v>
      </c>
      <c r="C20" s="172">
        <v>95</v>
      </c>
      <c r="D20" s="172" t="s">
        <v>262</v>
      </c>
      <c r="E20" s="171" t="s">
        <v>263</v>
      </c>
      <c r="F20" s="172">
        <v>25</v>
      </c>
    </row>
    <row r="25" spans="2:6">
      <c r="B25" t="s">
        <v>4</v>
      </c>
    </row>
    <row r="26" spans="2:6">
      <c r="B26" t="s">
        <v>4</v>
      </c>
    </row>
  </sheetData>
  <mergeCells count="3">
    <mergeCell ref="A1:G1"/>
    <mergeCell ref="A2:G2"/>
    <mergeCell ref="A3:G3"/>
  </mergeCells>
  <phoneticPr fontId="25"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849;# 4-24 Report|563a8f2a-60d6-465f-aba9-17212ea29c26;#414;#3151|ec567317-bef4-4c6f-99d1-4c6582476d64;#433;#Reports|e382d025-cdbc-446f-86b9-7fa66ee697da;#1043;# Miles and Hours|8c9db3ed-b7fd-4416-8c04-d4ac8364863e;#1042;# Route Names|35360f29-9732-4eb2-b95a-fedce50101be;#1041;#Service Change|50be6238-5f48-400e-982f-817f1d1878cd]]></LongProp>
</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etro Document" ma:contentTypeID="0x010100308A960F8B0B9C4DADA48BDC69735FDA00BF7F65D61AA9B9418BE66A41671664AB" ma:contentTypeVersion="1981" ma:contentTypeDescription="Metro Document Content Type.  Used to replace the standard Document Content Type.  This content type contains the required metadata for Metro documents." ma:contentTypeScope="" ma:versionID="d3a931785d10e044b666110483e3e143">
  <xsd:schema xmlns:xsd="http://www.w3.org/2001/XMLSchema" xmlns:xs="http://www.w3.org/2001/XMLSchema" xmlns:p="http://schemas.microsoft.com/office/2006/metadata/properties" xmlns:ns1="http://schemas.microsoft.com/sharepoint/v3" xmlns:ns2="9842d9e1-95c7-412c-a753-8ce2fd2674ae" xmlns:ns3="9867b668-7df4-4c0a-9cfe-9abf4da9cf85" targetNamespace="http://schemas.microsoft.com/office/2006/metadata/properties" ma:root="true" ma:fieldsID="00650331e8b5aaed0a132f354f15f26d" ns1:_="" ns2:_="" ns3:_="">
    <xsd:import namespace="http://schemas.microsoft.com/sharepoint/v3"/>
    <xsd:import namespace="9842d9e1-95c7-412c-a753-8ce2fd2674ae"/>
    <xsd:import namespace="9867b668-7df4-4c0a-9cfe-9abf4da9cf85"/>
    <xsd:element name="properties">
      <xsd:complexType>
        <xsd:sequence>
          <xsd:element name="documentManagement">
            <xsd:complexType>
              <xsd:all>
                <xsd:element ref="ns1:RoutingRuleDescription"/>
                <xsd:element ref="ns2:PotentialRecord" minOccurs="0"/>
                <xsd:element ref="ns3:Report_x0020_Type"/>
                <xsd:element ref="ns3:Calendar_x002f_Fiscal_x0020_Year" minOccurs="0"/>
                <xsd:element ref="ns3:Quarter"/>
                <xsd:element ref="ns3:Month" minOccurs="0"/>
                <xsd:element ref="ns3:Reporting_x0020_Period"/>
                <xsd:element ref="ns2:TaxCatchAllLabel" minOccurs="0"/>
                <xsd:element ref="ns2:DocumentTypeTaxHTField0" minOccurs="0"/>
                <xsd:element ref="ns2:TaxCatchAll" minOccurs="0"/>
                <xsd:element ref="ns2:CostCenterTaxHTField0" minOccurs="0"/>
                <xsd:element ref="ns2:_dlc_DocId" minOccurs="0"/>
                <xsd:element ref="ns2:_dlc_DocIdUrl" minOccurs="0"/>
                <xsd:element ref="ns2:_dlc_DocIdPersistId" minOccurs="0"/>
                <xsd:element ref="ns2:TaxKeywordTaxHTField" minOccurs="0"/>
                <xsd:element ref="ns3:MediaServiceMetadata" minOccurs="0"/>
                <xsd:element ref="ns3:MediaServiceFastMetadata" minOccurs="0"/>
                <xsd:element ref="ns3:Service_x0020_Provider" minOccurs="0"/>
                <xsd:element ref="ns3:Calendar_x0020_Year" minOccurs="0"/>
                <xsd:element ref="ns2:SharedWithUsers" minOccurs="0"/>
                <xsd:element ref="ns2:SharedWithDetails" minOccurs="0"/>
                <xsd:element ref="ns3:ota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4" ma:displayName="Description"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2d9e1-95c7-412c-a753-8ce2fd2674ae" elementFormDefault="qualified">
    <xsd:import namespace="http://schemas.microsoft.com/office/2006/documentManagement/types"/>
    <xsd:import namespace="http://schemas.microsoft.com/office/infopath/2007/PartnerControls"/>
    <xsd:element name="PotentialRecord" ma:index="7" nillable="true" ma:displayName="Potential Record" ma:default="0" ma:description="Should Records Coordinators treat this item as an Official Record in the future?&#10;" ma:internalName="PotentialRecord" ma:readOnly="false">
      <xsd:simpleType>
        <xsd:restriction base="dms:Boolean"/>
      </xsd:simpleType>
    </xsd:element>
    <xsd:element name="TaxCatchAllLabel" ma:index="15" nillable="true" ma:displayName="Taxonomy Catch All Column1" ma:hidden="true" ma:list="{de7128d1-1e3e-49c0-ba20-b3a0306856f5}" ma:internalName="TaxCatchAllLabel" ma:readOnly="true" ma:showField="CatchAllDataLabel" ma:web="9842d9e1-95c7-412c-a753-8ce2fd2674ae">
      <xsd:complexType>
        <xsd:complexContent>
          <xsd:extension base="dms:MultiChoiceLookup">
            <xsd:sequence>
              <xsd:element name="Value" type="dms:Lookup" maxOccurs="unbounded" minOccurs="0" nillable="true"/>
            </xsd:sequence>
          </xsd:extension>
        </xsd:complexContent>
      </xsd:complexType>
    </xsd:element>
    <xsd:element name="DocumentTypeTaxHTField0" ma:index="16" nillable="true" ma:taxonomy="true" ma:internalName="DocumentTypeTaxHTField0" ma:taxonomyFieldName="DocumentType" ma:displayName="Document Type" ma:readOnly="false" ma:default="-1;#Reports|e382d025-cdbc-446f-86b9-7fa66ee697da" ma:fieldId="{85396a9f-32df-4177-8a76-6be23eaec82f}" ma:sspId="2b35d8d6-c495-4997-a5c0-b3dbc42d7f56" ma:termSetId="7be1db65-9814-4ca8-bb31-3b5def6ef24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de7128d1-1e3e-49c0-ba20-b3a0306856f5}" ma:internalName="TaxCatchAll" ma:readOnly="false" ma:showField="CatchAllData" ma:web="9842d9e1-95c7-412c-a753-8ce2fd2674ae">
      <xsd:complexType>
        <xsd:complexContent>
          <xsd:extension base="dms:MultiChoiceLookup">
            <xsd:sequence>
              <xsd:element name="Value" type="dms:Lookup" maxOccurs="unbounded" minOccurs="0" nillable="true"/>
            </xsd:sequence>
          </xsd:extension>
        </xsd:complexContent>
      </xsd:complexType>
    </xsd:element>
    <xsd:element name="CostCenterTaxHTField0" ma:index="19" nillable="true" ma:taxonomy="true" ma:internalName="CostCenterTaxHTField0" ma:taxonomyFieldName="CostCenter" ma:displayName="Cost Center" ma:readOnly="false" ma:default="-1;#3151|ec567317-bef4-4c6f-99d1-4c6582476d64" ma:fieldId="{b3a913ae-ef70-4247-ba61-845fbedb7245}" ma:sspId="2b35d8d6-c495-4997-a5c0-b3dbc42d7f56" ma:termSetId="154175ae-e85e-4495-a4ca-a2b1b9f276ec"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false">
      <xsd:simpleType>
        <xsd:restriction base="dms:Boolean"/>
      </xsd:simpleType>
    </xsd:element>
    <xsd:element name="TaxKeywordTaxHTField" ma:index="25" ma:taxonomy="true" ma:internalName="TaxKeywordTaxHTField" ma:taxonomyFieldName="TaxKeyword" ma:displayName="Enterprise Keywords" ma:readOnly="false" ma:fieldId="{23f27201-bee3-471e-b2e7-b64fd8b7ca38}" ma:taxonomyMulti="true" ma:sspId="2b35d8d6-c495-4997-a5c0-b3dbc42d7f56" ma:termSetId="00000000-0000-0000-0000-000000000000" ma:anchorId="00000000-0000-0000-0000-000000000000" ma:open="true" ma:isKeyword="true">
      <xsd:complexType>
        <xsd:sequence>
          <xsd:element ref="pc:Terms" minOccurs="0" maxOccurs="1"/>
        </xsd:sequence>
      </xsd:complexType>
    </xsd:element>
    <xsd:element name="SharedWithUsers" ma:index="3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67b668-7df4-4c0a-9cfe-9abf4da9cf85" elementFormDefault="qualified">
    <xsd:import namespace="http://schemas.microsoft.com/office/2006/documentManagement/types"/>
    <xsd:import namespace="http://schemas.microsoft.com/office/infopath/2007/PartnerControls"/>
    <xsd:element name="Report_x0020_Type" ma:index="9" ma:displayName="Report Type" ma:default="(Please Pick a Choice)" ma:description="Pick the type of report" ma:format="Dropdown" ma:indexed="true" ma:internalName="Report_x0020_Type" ma:readOnly="false">
      <xsd:simpleType>
        <xsd:restriction base="dms:Choice">
          <xsd:enumeration value="(Please Pick a Choice)"/>
          <xsd:enumeration value="Actual Revenue Hours"/>
          <xsd:enumeration value="ADA Wheelchair Boardings"/>
          <xsd:enumeration value="Bus Accidents - Excessive"/>
          <xsd:enumeration value="Bus Accidents - Pending"/>
          <xsd:enumeration value="Bus Monthly Performance Report"/>
          <xsd:enumeration value="Fare Evasion (No Fare/Short Fare)"/>
          <xsd:enumeration value="Fare Media Mix"/>
          <xsd:enumeration value="On-Time Performance"/>
          <xsd:enumeration value="Operations Bulletins"/>
          <xsd:enumeration value="Operations Notices"/>
          <xsd:enumeration value="Police Related Incidents - Operator Calls to Police"/>
          <xsd:enumeration value="Police Related Incidents - Transit Policing Division Reports"/>
          <xsd:enumeration value="Rail Monthly Performance Report"/>
          <xsd:enumeration value="Ridership Estimates - Daily Bus Line Level"/>
          <xsd:enumeration value="Ridership Estimates - Rail Station Level"/>
          <xsd:enumeration value="Ridership Estimates - Historical Data"/>
          <xsd:enumeration value="Service Performance Monitoring Reports"/>
          <xsd:enumeration value="Service Performance Measures"/>
          <xsd:enumeration value="Tariff Notices"/>
          <xsd:enumeration value="4-24 Reports - Combined Directly Operated and Contract Services"/>
        </xsd:restriction>
      </xsd:simpleType>
    </xsd:element>
    <xsd:element name="Calendar_x002f_Fiscal_x0020_Year" ma:index="10" nillable="true" ma:displayName="Year" ma:default="Fiscal Year 2022" ma:description="Whether the report is for calendar year or fiscal year" ma:format="Dropdown" ma:indexed="true" ma:internalName="Calendar_x002f_Fiscal_x0020_Year" ma:readOnly="false">
      <xsd:simpleType>
        <xsd:restriction base="dms:Choice">
          <xsd:enumeration value="Fiscal Year 2040"/>
          <xsd:enumeration value="Fiscal Year 2039"/>
          <xsd:enumeration value="Fiscal Year 2038"/>
          <xsd:enumeration value="Fiscal Year 2037"/>
          <xsd:enumeration value="Fiscal Year 2036"/>
          <xsd:enumeration value="Fiscal Year 2035"/>
          <xsd:enumeration value="Fiscal Year 2034"/>
          <xsd:enumeration value="Fiscal Year 2033"/>
          <xsd:enumeration value="Fiscal Year 2032"/>
          <xsd:enumeration value="Fiscal Year 2031"/>
          <xsd:enumeration value="Fiscal Year 2030"/>
          <xsd:enumeration value="Fiscal Year 2029"/>
          <xsd:enumeration value="Fiscal Year 2028"/>
          <xsd:enumeration value="Fiscal Year 2027"/>
          <xsd:enumeration value="Fiscal Year 2026"/>
          <xsd:enumeration value="Fiscal Year 2025"/>
          <xsd:enumeration value="Fiscal Year 2024"/>
          <xsd:enumeration value="Fiscal Year 2023"/>
          <xsd:enumeration value="Fiscal Year 2022"/>
          <xsd:enumeration value="Fiscal Year 2021"/>
          <xsd:enumeration value="Fiscal Year 2020"/>
          <xsd:enumeration value="Fiscal Year 2019"/>
          <xsd:enumeration value="Fiscal Year 2018"/>
          <xsd:enumeration value="Fiscal Year 2017"/>
          <xsd:enumeration value="Fiscal Year 2016"/>
          <xsd:enumeration value="Fiscal Year 2015"/>
          <xsd:enumeration value="Fiscal Year 2014"/>
          <xsd:enumeration value="Fiscal Year 2013"/>
          <xsd:enumeration value="Fiscal Year 2012"/>
          <xsd:enumeration value="Fiscal Year 2011"/>
          <xsd:enumeration value="Fiscal Year 2010"/>
          <xsd:enumeration value="Fiscal Year 2009"/>
          <xsd:enumeration value="Fiscal Year 2008"/>
          <xsd:enumeration value="Calendar Year 2040"/>
          <xsd:enumeration value="Calendar Year 2039"/>
          <xsd:enumeration value="Calendar Year 2038"/>
          <xsd:enumeration value="Calendar Year 2037"/>
          <xsd:enumeration value="Calendar Year 2036"/>
          <xsd:enumeration value="Calendar Year 2035"/>
          <xsd:enumeration value="Calendar Year 2034"/>
          <xsd:enumeration value="Calendar Year 2033"/>
          <xsd:enumeration value="Calendar Year 2032"/>
          <xsd:enumeration value="Calendar Year 2031"/>
          <xsd:enumeration value="Calendar Year 2030"/>
          <xsd:enumeration value="Calendar Year 2029"/>
          <xsd:enumeration value="Calendar Year 2028"/>
          <xsd:enumeration value="Calendar Year 2027"/>
          <xsd:enumeration value="Calendar Year 2026"/>
          <xsd:enumeration value="Calendar Year 2025"/>
          <xsd:enumeration value="Calendar Year 2024"/>
          <xsd:enumeration value="Calendar Year 2023"/>
          <xsd:enumeration value="Calendar Year 2022"/>
          <xsd:enumeration value="Calendar Year 2021"/>
          <xsd:enumeration value="Calendar Year 2020"/>
          <xsd:enumeration value="Calendar Year 2019"/>
          <xsd:enumeration value="Calendar Year 2018"/>
          <xsd:enumeration value="Calendar Year 2017"/>
          <xsd:enumeration value="Calendar Year 2016"/>
          <xsd:enumeration value="Calendar Year 2015"/>
          <xsd:enumeration value="Calendar Year 2014"/>
          <xsd:enumeration value="Calendar Year 2013"/>
          <xsd:enumeration value="Calendar Year 2012"/>
          <xsd:enumeration value="Calendar Year 2011"/>
          <xsd:enumeration value="Calendar Year 2010"/>
          <xsd:enumeration value="Calendar Year 2009"/>
          <xsd:enumeration value="Calendar Year 2008"/>
        </xsd:restriction>
      </xsd:simpleType>
    </xsd:element>
    <xsd:element name="Quarter" ma:index="11" ma:displayName="Quarter" ma:default="(Not Applicable)" ma:description="Quarter of the Calendar or Fiscal Year" ma:format="Dropdown" ma:internalName="Quarter" ma:readOnly="false">
      <xsd:simpleType>
        <xsd:restriction base="dms:Choice">
          <xsd:enumeration value="(Not Applicable)"/>
          <xsd:enumeration value="Quarter 1"/>
          <xsd:enumeration value="Quarter 2"/>
          <xsd:enumeration value="Quarter 3"/>
          <xsd:enumeration value="Quarter 4"/>
        </xsd:restriction>
      </xsd:simpleType>
    </xsd:element>
    <xsd:element name="Month" ma:index="12" nillable="true" ma:displayName="Month" ma:default="(Not Applicable)" ma:description="Month of the Year" ma:format="Dropdown" ma:internalName="Month" ma:readOnly="false">
      <xsd:simpleType>
        <xsd:restriction base="dms:Choice">
          <xsd:enumeration value="(Not Applicable)"/>
          <xsd:enumeration value="01 - January"/>
          <xsd:enumeration value="02 - February"/>
          <xsd:enumeration value="03 - March"/>
          <xsd:enumeration value="04 - April"/>
          <xsd:enumeration value="05 - May"/>
          <xsd:enumeration value="06 - June"/>
          <xsd:enumeration value="07 - July"/>
          <xsd:enumeration value="08 - August"/>
          <xsd:enumeration value="09 - September"/>
          <xsd:enumeration value="10 - October"/>
          <xsd:enumeration value="11 - November"/>
          <xsd:enumeration value="12 - December"/>
        </xsd:restriction>
      </xsd:simpleType>
    </xsd:element>
    <xsd:element name="Reporting_x0020_Period" ma:index="13" ma:displayName="Reporting Period" ma:format="Dropdown" ma:internalName="Reporting_x0020_Period" ma:readOnly="false">
      <xsd:simpleType>
        <xsd:restriction base="dms:Choice">
          <xsd:enumeration value="Ad-Hoc"/>
          <xsd:enumeration value="Monthly"/>
          <xsd:enumeration value="Quarterly"/>
          <xsd:enumeration value="Annual"/>
          <xsd:enumeration value="Semi-Annual"/>
        </xsd:restrict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Service_x0020_Provider" ma:index="29" nillable="true" ma:displayName="Service Provider" ma:default="Directly Operated" ma:format="Dropdown" ma:internalName="Service_x0020_Provider">
      <xsd:simpleType>
        <xsd:restriction base="dms:Choice">
          <xsd:enumeration value="(Not Applicable)"/>
          <xsd:enumeration value="Combined DO &amp; PT"/>
          <xsd:enumeration value="Directly Operated"/>
          <xsd:enumeration value="Purchased Transportation"/>
        </xsd:restriction>
      </xsd:simpleType>
    </xsd:element>
    <xsd:element name="Calendar_x0020_Year" ma:index="30" nillable="true" ma:displayName="Calendar Year" ma:default="2022" ma:format="Dropdown" ma:internalName="Calendar_x0020_Year">
      <xsd:simpleType>
        <xsd:restriction base="dms:Choice">
          <xsd:enumeration value="2030"/>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restriction>
      </xsd:simpleType>
    </xsd:element>
    <xsd:element name="otai" ma:index="34" nillable="true" ma:displayName="Restated" ma:internalName="otai">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ocumentTypeTaxHTField0 xmlns="9842d9e1-95c7-412c-a753-8ce2fd2674ae">
      <Terms xmlns="http://schemas.microsoft.com/office/infopath/2007/PartnerControls">
        <TermInfo xmlns="http://schemas.microsoft.com/office/infopath/2007/PartnerControls">
          <TermName xmlns="http://schemas.microsoft.com/office/infopath/2007/PartnerControls">Reports</TermName>
          <TermId xmlns="http://schemas.microsoft.com/office/infopath/2007/PartnerControls">e382d025-cdbc-446f-86b9-7fa66ee697da</TermId>
        </TermInfo>
      </Terms>
    </DocumentTypeTaxHTField0>
    <TaxKeywordTaxHTField xmlns="9842d9e1-95c7-412c-a753-8ce2fd2674ae">
      <Terms xmlns="http://schemas.microsoft.com/office/infopath/2007/PartnerControls">
        <TermInfo xmlns="http://schemas.microsoft.com/office/infopath/2007/PartnerControls">
          <TermName xmlns="http://schemas.microsoft.com/office/infopath/2007/PartnerControls">Route Names</TermName>
          <TermId xmlns="http://schemas.microsoft.com/office/infopath/2007/PartnerControls">35360f29-9732-4eb2-b95a-fedce50101be</TermId>
        </TermInfo>
        <TermInfo xmlns="http://schemas.microsoft.com/office/infopath/2007/PartnerControls">
          <TermName xmlns="http://schemas.microsoft.com/office/infopath/2007/PartnerControls">Service Change</TermName>
          <TermId xmlns="http://schemas.microsoft.com/office/infopath/2007/PartnerControls">50be6238-5f48-400e-982f-817f1d1878cd</TermId>
        </TermInfo>
        <TermInfo xmlns="http://schemas.microsoft.com/office/infopath/2007/PartnerControls">
          <TermName xmlns="http://schemas.microsoft.com/office/infopath/2007/PartnerControls">4-24 Report</TermName>
          <TermId xmlns="http://schemas.microsoft.com/office/infopath/2007/PartnerControls">563a8f2a-60d6-465f-aba9-17212ea29c26</TermId>
        </TermInfo>
        <TermInfo xmlns="http://schemas.microsoft.com/office/infopath/2007/PartnerControls">
          <TermName xmlns="http://schemas.microsoft.com/office/infopath/2007/PartnerControls">Miles and Hours</TermName>
          <TermId xmlns="http://schemas.microsoft.com/office/infopath/2007/PartnerControls">8c9db3ed-b7fd-4416-8c04-d4ac8364863e</TermId>
        </TermInfo>
      </Terms>
    </TaxKeywordTaxHTField>
    <Calendar_x0020_Year xmlns="9867b668-7df4-4c0a-9cfe-9abf4da9cf85">2023</Calendar_x0020_Year>
    <Report_x0020_Type xmlns="9867b668-7df4-4c0a-9cfe-9abf4da9cf85">4-24 Reports - Combined Directly Operated and Contract Services</Report_x0020_Type>
    <_dlc_DocIdPersistId xmlns="9842d9e1-95c7-412c-a753-8ce2fd2674ae">false</_dlc_DocIdPersistId>
    <CostCenterTaxHTField0 xmlns="9842d9e1-95c7-412c-a753-8ce2fd2674ae">
      <Terms xmlns="http://schemas.microsoft.com/office/infopath/2007/PartnerControls">
        <TermInfo xmlns="http://schemas.microsoft.com/office/infopath/2007/PartnerControls">
          <TermName xmlns="http://schemas.microsoft.com/office/infopath/2007/PartnerControls">3151</TermName>
          <TermId xmlns="http://schemas.microsoft.com/office/infopath/2007/PartnerControls">ec567317-bef4-4c6f-99d1-4c6582476d64</TermId>
        </TermInfo>
      </Terms>
    </CostCenterTaxHTField0>
    <Calendar_x002f_Fiscal_x0020_Year xmlns="9867b668-7df4-4c0a-9cfe-9abf4da9cf85">Fiscal Year 2023</Calendar_x002f_Fiscal_x0020_Year>
    <RoutingRuleDescription xmlns="http://schemas.microsoft.com/sharepoint/v3">REVISED - Combined 4-24 Report - Schedule Change - Jun 25 2023</RoutingRuleDescription>
    <PotentialRecord xmlns="9842d9e1-95c7-412c-a753-8ce2fd2674ae">true</PotentialRecord>
    <Quarter xmlns="9867b668-7df4-4c0a-9cfe-9abf4da9cf85">(Not Applicable)</Quarter>
    <Service_x0020_Provider xmlns="9867b668-7df4-4c0a-9cfe-9abf4da9cf85">Combined DO &amp; PT</Service_x0020_Provider>
    <otai xmlns="9867b668-7df4-4c0a-9cfe-9abf4da9cf85" xsi:nil="true"/>
    <Month xmlns="9867b668-7df4-4c0a-9cfe-9abf4da9cf85">06 - June</Month>
    <Reporting_x0020_Period xmlns="9867b668-7df4-4c0a-9cfe-9abf4da9cf85">Semi-Annual</Reporting_x0020_Period>
    <TaxCatchAll xmlns="9842d9e1-95c7-412c-a753-8ce2fd2674ae">
      <Value>849</Value>
      <Value>414</Value>
      <Value>433</Value>
      <Value>1043</Value>
      <Value>1042</Value>
      <Value>1041</Value>
    </TaxCatchAll>
    <_dlc_DocIdUrl xmlns="9842d9e1-95c7-412c-a753-8ce2fd2674ae">
      <Url>https://lacmta.sharepoint.com/sites/MyMetro/Operations/SDSA/_layouts/15/DocIdRedir.aspx?ID=INTRA-550275711-2001</Url>
      <Description>INTRA-550275711-2001</Description>
    </_dlc_DocIdUrl>
    <_dlc_DocId xmlns="9842d9e1-95c7-412c-a753-8ce2fd2674ae">INTRA-550275711-2001</_dlc_DocId>
  </documentManagement>
</p:properties>
</file>

<file path=customXml/itemProps1.xml><?xml version="1.0" encoding="utf-8"?>
<ds:datastoreItem xmlns:ds="http://schemas.openxmlformats.org/officeDocument/2006/customXml" ds:itemID="{90268C7C-F55C-4A4E-BC9A-D5CBE3EE368A}"/>
</file>

<file path=customXml/itemProps2.xml><?xml version="1.0" encoding="utf-8"?>
<ds:datastoreItem xmlns:ds="http://schemas.openxmlformats.org/officeDocument/2006/customXml" ds:itemID="{4FBB97C0-602B-4EE1-9A1E-A3F3BDAC4E2E}"/>
</file>

<file path=customXml/itemProps3.xml><?xml version="1.0" encoding="utf-8"?>
<ds:datastoreItem xmlns:ds="http://schemas.openxmlformats.org/officeDocument/2006/customXml" ds:itemID="{2ECD4AF2-C939-4DA6-9739-C042705E9722}"/>
</file>

<file path=customXml/itemProps4.xml><?xml version="1.0" encoding="utf-8"?>
<ds:datastoreItem xmlns:ds="http://schemas.openxmlformats.org/officeDocument/2006/customXml" ds:itemID="{F118389F-51DD-41BA-B752-9098A8061165}"/>
</file>

<file path=customXml/itemProps5.xml><?xml version="1.0" encoding="utf-8"?>
<ds:datastoreItem xmlns:ds="http://schemas.openxmlformats.org/officeDocument/2006/customXml" ds:itemID="{46919ECA-A20F-4C44-ACFD-874CDF621A74}"/>
</file>

<file path=docProps/app.xml><?xml version="1.0" encoding="utf-8"?>
<Properties xmlns="http://schemas.openxmlformats.org/officeDocument/2006/extended-properties" xmlns:vt="http://schemas.openxmlformats.org/officeDocument/2006/docPropsVTypes">
  <Application>Microsoft Excel Online</Application>
  <Manager/>
  <Company>mta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 Combined 4-24 Report - Schedule Change - Jun 25 2023</dc:title>
  <dc:subject/>
  <dc:creator>106312</dc:creator>
  <cp:keywords>Route Names; Service Change; Miles and Hours; 4-24 Report</cp:keywords>
  <dc:description/>
  <cp:lastModifiedBy/>
  <cp:revision/>
  <dcterms:created xsi:type="dcterms:W3CDTF">1997-07-22T16:39:38Z</dcterms:created>
  <dcterms:modified xsi:type="dcterms:W3CDTF">2023-07-27T19:09:53Z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Service Change|50be6238-5f48-400e-982f-817f1d1878cd; 4-24 Report|563a8f2a-60d6-465f-aba9-17212ea29c26; Route Names|35360f29-9732-4eb2-b95a-fedce50101be; Miles and Hours|8c9db3ed-b7fd-4416-8c04-d4ac8364863e</vt:lpwstr>
  </property>
  <property fmtid="{D5CDD505-2E9C-101B-9397-08002B2CF9AE}" pid="3" name="TaxKeyword">
    <vt:lpwstr>1042;#Route Names|35360f29-9732-4eb2-b95a-fedce50101be;#1041;#Service Change|50be6238-5f48-400e-982f-817f1d1878cd;#849;#4-24 Report|563a8f2a-60d6-465f-aba9-17212ea29c26;#1043;#Miles and Hours|8c9db3ed-b7fd-4416-8c04-d4ac8364863e</vt:lpwstr>
  </property>
  <property fmtid="{D5CDD505-2E9C-101B-9397-08002B2CF9AE}" pid="4" name="TaxCatchAll">
    <vt:lpwstr>849;# 4-24 Report|563a8f2a-60d6-465f-aba9-17212ea29c26;#414;#3151|ec567317-bef4-4c6f-99d1-4c6582476d64;#433;#Reports|e382d025-cdbc-446f-86b9-7fa66ee697da;#1043;# Miles and Hours|8c9db3ed-b7fd-4416-8c04-d4ac8364863e;#1042;# Route Names|35360f29-9732-4eb2-b</vt:lpwstr>
  </property>
  <property fmtid="{D5CDD505-2E9C-101B-9397-08002B2CF9AE}" pid="5" name="_dlc_DocId">
    <vt:lpwstr>INTRA-550275711-1371</vt:lpwstr>
  </property>
  <property fmtid="{D5CDD505-2E9C-101B-9397-08002B2CF9AE}" pid="6" name="_dlc_DocIdItemGuid">
    <vt:lpwstr>489967da-6ded-42f4-81c5-d35f33e33a4f</vt:lpwstr>
  </property>
  <property fmtid="{D5CDD505-2E9C-101B-9397-08002B2CF9AE}" pid="7" name="_dlc_DocIdUrl">
    <vt:lpwstr>https://lacmta.sharepoint.com/sites/MyMetro/Operations/SDSA/_layouts/15/DocIdRedir.aspx?ID=INTRA-550275711-1371, INTRA-550275711-1371</vt:lpwstr>
  </property>
  <property fmtid="{D5CDD505-2E9C-101B-9397-08002B2CF9AE}" pid="8" name="DocumentType">
    <vt:lpwstr>433;#Reports|e382d025-cdbc-446f-86b9-7fa66ee697da</vt:lpwstr>
  </property>
  <property fmtid="{D5CDD505-2E9C-101B-9397-08002B2CF9AE}" pid="9" name="Report Type">
    <vt:lpwstr>4-24 Reports - Combined Directly Operated and Contract Services</vt:lpwstr>
  </property>
  <property fmtid="{D5CDD505-2E9C-101B-9397-08002B2CF9AE}" pid="10" name="otai">
    <vt:lpwstr/>
  </property>
  <property fmtid="{D5CDD505-2E9C-101B-9397-08002B2CF9AE}" pid="11" name="Calendar Year">
    <vt:lpwstr>2019</vt:lpwstr>
  </property>
  <property fmtid="{D5CDD505-2E9C-101B-9397-08002B2CF9AE}" pid="12" name="PotentialRecord">
    <vt:lpwstr>1</vt:lpwstr>
  </property>
  <property fmtid="{D5CDD505-2E9C-101B-9397-08002B2CF9AE}" pid="13" name="Reporting Period">
    <vt:lpwstr>Semi-Annual</vt:lpwstr>
  </property>
  <property fmtid="{D5CDD505-2E9C-101B-9397-08002B2CF9AE}" pid="14" name="CostCenterTaxHTField0">
    <vt:lpwstr>3151|ec567317-bef4-4c6f-99d1-4c6582476d64</vt:lpwstr>
  </property>
  <property fmtid="{D5CDD505-2E9C-101B-9397-08002B2CF9AE}" pid="15" name="CostCenter">
    <vt:lpwstr>414;#3151|ec567317-bef4-4c6f-99d1-4c6582476d64</vt:lpwstr>
  </property>
  <property fmtid="{D5CDD505-2E9C-101B-9397-08002B2CF9AE}" pid="16" name="Service Provider">
    <vt:lpwstr>Combined DO &amp; PT</vt:lpwstr>
  </property>
  <property fmtid="{D5CDD505-2E9C-101B-9397-08002B2CF9AE}" pid="17" name="RoutingRuleDescription">
    <vt:lpwstr>Combined 4-24 Report - Schedule Change - December 15, 2019</vt:lpwstr>
  </property>
  <property fmtid="{D5CDD505-2E9C-101B-9397-08002B2CF9AE}" pid="18" name="DocumentTypeTaxHTField0">
    <vt:lpwstr>Reports|e382d025-cdbc-446f-86b9-7fa66ee697da</vt:lpwstr>
  </property>
  <property fmtid="{D5CDD505-2E9C-101B-9397-08002B2CF9AE}" pid="19" name="_dlc_DocIdPersistId">
    <vt:lpwstr/>
  </property>
  <property fmtid="{D5CDD505-2E9C-101B-9397-08002B2CF9AE}" pid="20" name="Calendar/Fiscal Year">
    <vt:lpwstr>Fiscal Year 2020</vt:lpwstr>
  </property>
  <property fmtid="{D5CDD505-2E9C-101B-9397-08002B2CF9AE}" pid="21" name="Quarter">
    <vt:lpwstr>(Not Applicable)</vt:lpwstr>
  </property>
  <property fmtid="{D5CDD505-2E9C-101B-9397-08002B2CF9AE}" pid="22" name="Month">
    <vt:lpwstr>(Not Applicable)</vt:lpwstr>
  </property>
  <property fmtid="{D5CDD505-2E9C-101B-9397-08002B2CF9AE}" pid="23" name="ContentTypeId">
    <vt:lpwstr>0x010100308A960F8B0B9C4DADA48BDC69735FDA00BF7F65D61AA9B9418BE66A41671664AB</vt:lpwstr>
  </property>
</Properties>
</file>