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asureM\"/>
    </mc:Choice>
  </mc:AlternateContent>
  <bookViews>
    <workbookView xWindow="480" yWindow="150" windowWidth="18195" windowHeight="111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170" i="1" l="1"/>
  <c r="G170" i="1"/>
  <c r="F170" i="1"/>
  <c r="C170" i="1"/>
  <c r="M161" i="1"/>
  <c r="L161" i="1"/>
  <c r="M159" i="1"/>
  <c r="L159" i="1"/>
  <c r="M150" i="1"/>
  <c r="L150" i="1"/>
  <c r="M147" i="1"/>
  <c r="L147" i="1"/>
  <c r="M130" i="1"/>
  <c r="L130" i="1"/>
  <c r="M124" i="1"/>
  <c r="L124" i="1"/>
  <c r="M113" i="1"/>
  <c r="L113" i="1"/>
  <c r="G177" i="1"/>
  <c r="F177" i="1"/>
  <c r="G176" i="1"/>
  <c r="F176" i="1"/>
  <c r="G175" i="1"/>
  <c r="F175" i="1"/>
  <c r="G174" i="1"/>
  <c r="F174" i="1"/>
  <c r="G173" i="1"/>
  <c r="H173" i="1" s="1"/>
  <c r="F173" i="1"/>
  <c r="G172" i="1"/>
  <c r="F172" i="1"/>
  <c r="G171" i="1"/>
  <c r="F171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E171" i="1" s="1"/>
  <c r="C171" i="1"/>
  <c r="K90" i="1"/>
  <c r="K89" i="1"/>
  <c r="K88" i="1"/>
  <c r="K87" i="1"/>
  <c r="K86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E91" i="1"/>
  <c r="E90" i="1"/>
  <c r="E89" i="1"/>
  <c r="E88" i="1"/>
  <c r="E87" i="1"/>
  <c r="E86" i="1"/>
  <c r="L86" i="1" s="1"/>
  <c r="E85" i="1"/>
  <c r="L85" i="1" s="1"/>
  <c r="E84" i="1"/>
  <c r="E83" i="1"/>
  <c r="E82" i="1"/>
  <c r="L82" i="1" s="1"/>
  <c r="E81" i="1"/>
  <c r="E80" i="1"/>
  <c r="E79" i="1"/>
  <c r="E78" i="1"/>
  <c r="L78" i="1" s="1"/>
  <c r="E77" i="1"/>
  <c r="E76" i="1"/>
  <c r="E75" i="1"/>
  <c r="E74" i="1"/>
  <c r="L74" i="1" s="1"/>
  <c r="E73" i="1"/>
  <c r="E72" i="1"/>
  <c r="E71" i="1"/>
  <c r="E70" i="1"/>
  <c r="L70" i="1" s="1"/>
  <c r="E69" i="1"/>
  <c r="E68" i="1"/>
  <c r="E67" i="1"/>
  <c r="E66" i="1"/>
  <c r="L66" i="1" s="1"/>
  <c r="E65" i="1"/>
  <c r="E64" i="1"/>
  <c r="E63" i="1"/>
  <c r="E62" i="1"/>
  <c r="L62" i="1" s="1"/>
  <c r="E61" i="1"/>
  <c r="E60" i="1"/>
  <c r="E59" i="1"/>
  <c r="E58" i="1"/>
  <c r="L58" i="1" s="1"/>
  <c r="E57" i="1"/>
  <c r="E56" i="1"/>
  <c r="E55" i="1"/>
  <c r="E54" i="1"/>
  <c r="L54" i="1" s="1"/>
  <c r="E53" i="1"/>
  <c r="E52" i="1"/>
  <c r="E51" i="1"/>
  <c r="E50" i="1"/>
  <c r="L50" i="1" s="1"/>
  <c r="E49" i="1"/>
  <c r="E48" i="1"/>
  <c r="E47" i="1"/>
  <c r="E46" i="1"/>
  <c r="L46" i="1" s="1"/>
  <c r="E45" i="1"/>
  <c r="E44" i="1"/>
  <c r="E43" i="1"/>
  <c r="E42" i="1"/>
  <c r="L42" i="1" s="1"/>
  <c r="E41" i="1"/>
  <c r="E40" i="1"/>
  <c r="E39" i="1"/>
  <c r="E38" i="1"/>
  <c r="L38" i="1" s="1"/>
  <c r="E37" i="1"/>
  <c r="E36" i="1"/>
  <c r="E35" i="1"/>
  <c r="E34" i="1"/>
  <c r="L34" i="1" s="1"/>
  <c r="E33" i="1"/>
  <c r="E32" i="1"/>
  <c r="E31" i="1"/>
  <c r="E30" i="1"/>
  <c r="L30" i="1" s="1"/>
  <c r="E29" i="1"/>
  <c r="E28" i="1"/>
  <c r="E27" i="1"/>
  <c r="E26" i="1"/>
  <c r="L26" i="1" s="1"/>
  <c r="E25" i="1"/>
  <c r="E24" i="1"/>
  <c r="E23" i="1"/>
  <c r="E22" i="1"/>
  <c r="L22" i="1" s="1"/>
  <c r="E21" i="1"/>
  <c r="E20" i="1"/>
  <c r="E19" i="1"/>
  <c r="E18" i="1"/>
  <c r="L18" i="1" s="1"/>
  <c r="E17" i="1"/>
  <c r="E16" i="1"/>
  <c r="E15" i="1"/>
  <c r="E14" i="1"/>
  <c r="L14" i="1" s="1"/>
  <c r="E13" i="1"/>
  <c r="E12" i="1"/>
  <c r="E11" i="1"/>
  <c r="E10" i="1"/>
  <c r="L10" i="1" s="1"/>
  <c r="E9" i="1"/>
  <c r="E8" i="1"/>
  <c r="E7" i="1"/>
  <c r="E6" i="1"/>
  <c r="L6" i="1" s="1"/>
  <c r="E5" i="1"/>
  <c r="E4" i="1"/>
  <c r="E3" i="1"/>
  <c r="H91" i="1"/>
  <c r="H90" i="1"/>
  <c r="H89" i="1"/>
  <c r="H88" i="1"/>
  <c r="H87" i="1"/>
  <c r="H86" i="1"/>
  <c r="H85" i="1"/>
  <c r="M85" i="1" s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M3" i="1" l="1"/>
  <c r="M11" i="1"/>
  <c r="M15" i="1"/>
  <c r="M23" i="1"/>
  <c r="M31" i="1"/>
  <c r="M39" i="1"/>
  <c r="M43" i="1"/>
  <c r="M51" i="1"/>
  <c r="M55" i="1"/>
  <c r="M63" i="1"/>
  <c r="L83" i="1"/>
  <c r="M88" i="1"/>
  <c r="M10" i="1"/>
  <c r="M18" i="1"/>
  <c r="M26" i="1"/>
  <c r="M34" i="1"/>
  <c r="M42" i="1"/>
  <c r="M50" i="1"/>
  <c r="M58" i="1"/>
  <c r="M66" i="1"/>
  <c r="M74" i="1"/>
  <c r="M82" i="1"/>
  <c r="L5" i="1"/>
  <c r="L13" i="1"/>
  <c r="L21" i="1"/>
  <c r="L29" i="1"/>
  <c r="L37" i="1"/>
  <c r="L45" i="1"/>
  <c r="L53" i="1"/>
  <c r="L61" i="1"/>
  <c r="L69" i="1"/>
  <c r="L77" i="1"/>
  <c r="M4" i="1"/>
  <c r="M8" i="1"/>
  <c r="M12" i="1"/>
  <c r="M20" i="1"/>
  <c r="M28" i="1"/>
  <c r="M36" i="1"/>
  <c r="M44" i="1"/>
  <c r="M52" i="1"/>
  <c r="M60" i="1"/>
  <c r="M68" i="1"/>
  <c r="M72" i="1"/>
  <c r="M76" i="1"/>
  <c r="M84" i="1"/>
  <c r="E172" i="1"/>
  <c r="H177" i="1"/>
  <c r="E175" i="1"/>
  <c r="H174" i="1"/>
  <c r="M7" i="1"/>
  <c r="M19" i="1"/>
  <c r="M27" i="1"/>
  <c r="M35" i="1"/>
  <c r="M47" i="1"/>
  <c r="M59" i="1"/>
  <c r="L24" i="1"/>
  <c r="L17" i="1"/>
  <c r="L25" i="1"/>
  <c r="L33" i="1"/>
  <c r="L41" i="1"/>
  <c r="L49" i="1"/>
  <c r="L65" i="1"/>
  <c r="L90" i="1"/>
  <c r="E170" i="1"/>
  <c r="M6" i="1"/>
  <c r="M14" i="1"/>
  <c r="M22" i="1"/>
  <c r="M30" i="1"/>
  <c r="M38" i="1"/>
  <c r="M46" i="1"/>
  <c r="M54" i="1"/>
  <c r="M62" i="1"/>
  <c r="M70" i="1"/>
  <c r="M78" i="1"/>
  <c r="M87" i="1"/>
  <c r="E176" i="1"/>
  <c r="H171" i="1"/>
  <c r="L87" i="1"/>
  <c r="L16" i="1"/>
  <c r="L32" i="1"/>
  <c r="L40" i="1"/>
  <c r="L48" i="1"/>
  <c r="L56" i="1"/>
  <c r="L64" i="1"/>
  <c r="L80" i="1"/>
  <c r="L89" i="1"/>
  <c r="M9" i="1"/>
  <c r="M13" i="1"/>
  <c r="M21" i="1"/>
  <c r="M29" i="1"/>
  <c r="M37" i="1"/>
  <c r="M45" i="1"/>
  <c r="M57" i="1"/>
  <c r="M61" i="1"/>
  <c r="M73" i="1"/>
  <c r="M81" i="1"/>
  <c r="L3" i="1"/>
  <c r="L11" i="1"/>
  <c r="M16" i="1"/>
  <c r="M24" i="1"/>
  <c r="M32" i="1"/>
  <c r="L35" i="1"/>
  <c r="M40" i="1"/>
  <c r="L43" i="1"/>
  <c r="M48" i="1"/>
  <c r="M56" i="1"/>
  <c r="L59" i="1"/>
  <c r="M64" i="1"/>
  <c r="M80" i="1"/>
  <c r="M89" i="1"/>
  <c r="E173" i="1"/>
  <c r="L4" i="1"/>
  <c r="L9" i="1"/>
  <c r="L12" i="1"/>
  <c r="L20" i="1"/>
  <c r="L28" i="1"/>
  <c r="L36" i="1"/>
  <c r="L44" i="1"/>
  <c r="L52" i="1"/>
  <c r="L57" i="1"/>
  <c r="L60" i="1"/>
  <c r="L68" i="1"/>
  <c r="L73" i="1"/>
  <c r="L76" i="1"/>
  <c r="L81" i="1"/>
  <c r="L84" i="1"/>
  <c r="H170" i="1"/>
  <c r="M67" i="1"/>
  <c r="M71" i="1"/>
  <c r="M75" i="1"/>
  <c r="M79" i="1"/>
  <c r="M83" i="1"/>
  <c r="E177" i="1"/>
  <c r="H172" i="1"/>
  <c r="L7" i="1"/>
  <c r="L15" i="1"/>
  <c r="L23" i="1"/>
  <c r="L31" i="1"/>
  <c r="L39" i="1"/>
  <c r="L47" i="1"/>
  <c r="L55" i="1"/>
  <c r="L63" i="1"/>
  <c r="L71" i="1"/>
  <c r="L79" i="1"/>
  <c r="L88" i="1"/>
  <c r="L8" i="1"/>
  <c r="L72" i="1"/>
  <c r="M5" i="1"/>
  <c r="M17" i="1"/>
  <c r="M25" i="1"/>
  <c r="M33" i="1"/>
  <c r="M41" i="1"/>
  <c r="M49" i="1"/>
  <c r="M53" i="1"/>
  <c r="M65" i="1"/>
  <c r="M69" i="1"/>
  <c r="M77" i="1"/>
  <c r="M86" i="1"/>
  <c r="M90" i="1"/>
  <c r="E174" i="1"/>
  <c r="H176" i="1"/>
  <c r="L19" i="1"/>
  <c r="L27" i="1"/>
  <c r="L51" i="1"/>
  <c r="L67" i="1"/>
  <c r="L75" i="1"/>
  <c r="H175" i="1"/>
  <c r="J177" i="1" l="1"/>
  <c r="J176" i="1"/>
  <c r="I177" i="1"/>
  <c r="K177" i="1" s="1"/>
  <c r="I176" i="1"/>
  <c r="J175" i="1"/>
  <c r="I175" i="1"/>
  <c r="K175" i="1" s="1"/>
  <c r="J174" i="1"/>
  <c r="I174" i="1"/>
  <c r="J173" i="1"/>
  <c r="I173" i="1"/>
  <c r="K173" i="1" s="1"/>
  <c r="J172" i="1"/>
  <c r="I172" i="1"/>
  <c r="J171" i="1"/>
  <c r="I171" i="1"/>
  <c r="K171" i="1" s="1"/>
  <c r="J91" i="1"/>
  <c r="I91" i="1"/>
  <c r="K169" i="1"/>
  <c r="K168" i="1"/>
  <c r="K167" i="1"/>
  <c r="K166" i="1"/>
  <c r="K165" i="1"/>
  <c r="K164" i="1"/>
  <c r="K163" i="1"/>
  <c r="K162" i="1"/>
  <c r="K160" i="1"/>
  <c r="K158" i="1"/>
  <c r="K157" i="1"/>
  <c r="K156" i="1"/>
  <c r="K155" i="1"/>
  <c r="K154" i="1"/>
  <c r="K153" i="1"/>
  <c r="K152" i="1"/>
  <c r="K151" i="1"/>
  <c r="K149" i="1"/>
  <c r="K148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29" i="1"/>
  <c r="K128" i="1"/>
  <c r="K127" i="1"/>
  <c r="K126" i="1"/>
  <c r="K125" i="1"/>
  <c r="K123" i="1"/>
  <c r="K122" i="1"/>
  <c r="K121" i="1"/>
  <c r="K120" i="1"/>
  <c r="K119" i="1"/>
  <c r="K118" i="1"/>
  <c r="K117" i="1"/>
  <c r="K116" i="1"/>
  <c r="K115" i="1"/>
  <c r="K114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M100" i="1" l="1"/>
  <c r="L100" i="1"/>
  <c r="M117" i="1"/>
  <c r="L117" i="1"/>
  <c r="M131" i="1"/>
  <c r="L131" i="1"/>
  <c r="M93" i="1"/>
  <c r="L93" i="1"/>
  <c r="M105" i="1"/>
  <c r="L105" i="1"/>
  <c r="L114" i="1"/>
  <c r="M114" i="1"/>
  <c r="L122" i="1"/>
  <c r="M122" i="1"/>
  <c r="L132" i="1"/>
  <c r="M132" i="1"/>
  <c r="M140" i="1"/>
  <c r="L140" i="1"/>
  <c r="M154" i="1"/>
  <c r="L154" i="1"/>
  <c r="L168" i="1"/>
  <c r="M168" i="1"/>
  <c r="M94" i="1"/>
  <c r="L94" i="1"/>
  <c r="M98" i="1"/>
  <c r="L98" i="1"/>
  <c r="M102" i="1"/>
  <c r="L102" i="1"/>
  <c r="M110" i="1"/>
  <c r="L110" i="1"/>
  <c r="M115" i="1"/>
  <c r="L115" i="1"/>
  <c r="M119" i="1"/>
  <c r="L119" i="1"/>
  <c r="M123" i="1"/>
  <c r="L123" i="1"/>
  <c r="M128" i="1"/>
  <c r="L128" i="1"/>
  <c r="M133" i="1"/>
  <c r="L133" i="1"/>
  <c r="M137" i="1"/>
  <c r="L137" i="1"/>
  <c r="M141" i="1"/>
  <c r="L141" i="1"/>
  <c r="M151" i="1"/>
  <c r="L151" i="1"/>
  <c r="M155" i="1"/>
  <c r="L155" i="1"/>
  <c r="M160" i="1"/>
  <c r="L160" i="1"/>
  <c r="M165" i="1"/>
  <c r="L165" i="1"/>
  <c r="M169" i="1"/>
  <c r="L169" i="1"/>
  <c r="M95" i="1"/>
  <c r="L95" i="1"/>
  <c r="M99" i="1"/>
  <c r="L99" i="1"/>
  <c r="M103" i="1"/>
  <c r="L103" i="1"/>
  <c r="M107" i="1"/>
  <c r="L107" i="1"/>
  <c r="M111" i="1"/>
  <c r="L111" i="1"/>
  <c r="L116" i="1"/>
  <c r="M116" i="1"/>
  <c r="M120" i="1"/>
  <c r="L120" i="1"/>
  <c r="M125" i="1"/>
  <c r="L125" i="1"/>
  <c r="M129" i="1"/>
  <c r="L129" i="1"/>
  <c r="M134" i="1"/>
  <c r="L134" i="1"/>
  <c r="M138" i="1"/>
  <c r="L138" i="1"/>
  <c r="M142" i="1"/>
  <c r="L142" i="1"/>
  <c r="L146" i="1"/>
  <c r="M146" i="1"/>
  <c r="M152" i="1"/>
  <c r="L152" i="1"/>
  <c r="L156" i="1"/>
  <c r="M156" i="1"/>
  <c r="M162" i="1"/>
  <c r="L162" i="1"/>
  <c r="M166" i="1"/>
  <c r="L166" i="1"/>
  <c r="K172" i="1"/>
  <c r="K174" i="1"/>
  <c r="K176" i="1"/>
  <c r="M108" i="1"/>
  <c r="L108" i="1"/>
  <c r="M126" i="1"/>
  <c r="L126" i="1"/>
  <c r="M135" i="1"/>
  <c r="L135" i="1"/>
  <c r="M143" i="1"/>
  <c r="L143" i="1"/>
  <c r="M148" i="1"/>
  <c r="L148" i="1"/>
  <c r="M153" i="1"/>
  <c r="L153" i="1"/>
  <c r="M157" i="1"/>
  <c r="L157" i="1"/>
  <c r="M163" i="1"/>
  <c r="L163" i="1"/>
  <c r="M167" i="1"/>
  <c r="L167" i="1"/>
  <c r="M177" i="1"/>
  <c r="L177" i="1"/>
  <c r="M96" i="1"/>
  <c r="L96" i="1"/>
  <c r="M112" i="1"/>
  <c r="L112" i="1"/>
  <c r="M97" i="1"/>
  <c r="L97" i="1"/>
  <c r="M149" i="1"/>
  <c r="L149" i="1"/>
  <c r="M171" i="1"/>
  <c r="L171" i="1"/>
  <c r="M173" i="1"/>
  <c r="L173" i="1"/>
  <c r="M175" i="1"/>
  <c r="L175" i="1"/>
  <c r="M104" i="1"/>
  <c r="L104" i="1"/>
  <c r="M121" i="1"/>
  <c r="L121" i="1"/>
  <c r="M139" i="1"/>
  <c r="L139" i="1"/>
  <c r="M101" i="1"/>
  <c r="L101" i="1"/>
  <c r="M109" i="1"/>
  <c r="L109" i="1"/>
  <c r="M118" i="1"/>
  <c r="L118" i="1"/>
  <c r="M127" i="1"/>
  <c r="L127" i="1"/>
  <c r="M136" i="1"/>
  <c r="L136" i="1"/>
  <c r="M144" i="1"/>
  <c r="L144" i="1"/>
  <c r="M158" i="1"/>
  <c r="L158" i="1"/>
  <c r="M164" i="1"/>
  <c r="L164" i="1"/>
  <c r="M106" i="1"/>
  <c r="L106" i="1"/>
  <c r="M145" i="1"/>
  <c r="L145" i="1"/>
  <c r="J170" i="1"/>
  <c r="K91" i="1"/>
  <c r="I170" i="1"/>
  <c r="L176" i="1" l="1"/>
  <c r="M176" i="1"/>
  <c r="L174" i="1"/>
  <c r="M174" i="1"/>
  <c r="M91" i="1"/>
  <c r="L91" i="1"/>
  <c r="L172" i="1"/>
  <c r="M172" i="1"/>
  <c r="K170" i="1"/>
  <c r="L170" i="1" l="1"/>
  <c r="M170" i="1"/>
</calcChain>
</file>

<file path=xl/sharedStrings.xml><?xml version="1.0" encoding="utf-8"?>
<sst xmlns="http://schemas.openxmlformats.org/spreadsheetml/2006/main" count="296" uniqueCount="192">
  <si>
    <t>Yes</t>
  </si>
  <si>
    <t>No</t>
  </si>
  <si>
    <t>Agoura Hills</t>
  </si>
  <si>
    <t>Alhambra</t>
  </si>
  <si>
    <t>Arcadia</t>
  </si>
  <si>
    <t>Artesia</t>
  </si>
  <si>
    <t>Avalon</t>
  </si>
  <si>
    <t>Azusa</t>
  </si>
  <si>
    <t>Baldwin Park</t>
  </si>
  <si>
    <t>Bell</t>
  </si>
  <si>
    <t>Bell Gardens</t>
  </si>
  <si>
    <t>Bellflower</t>
  </si>
  <si>
    <t>Beverly Hills</t>
  </si>
  <si>
    <t>Bradbury</t>
  </si>
  <si>
    <t>Burbank</t>
  </si>
  <si>
    <t>Calabasas</t>
  </si>
  <si>
    <t>Carson</t>
  </si>
  <si>
    <t>Cerritos</t>
  </si>
  <si>
    <t>Claremont</t>
  </si>
  <si>
    <t>Commerce</t>
  </si>
  <si>
    <t>Compton</t>
  </si>
  <si>
    <t>Covina</t>
  </si>
  <si>
    <t>Cudahy</t>
  </si>
  <si>
    <t>Culver City</t>
  </si>
  <si>
    <t>Diamond Bar</t>
  </si>
  <si>
    <t>Downey</t>
  </si>
  <si>
    <t>Duarte</t>
  </si>
  <si>
    <t>El Monte</t>
  </si>
  <si>
    <t>El Segundo</t>
  </si>
  <si>
    <t>Gardena</t>
  </si>
  <si>
    <t>Glendale</t>
  </si>
  <si>
    <t>Glendora</t>
  </si>
  <si>
    <t>Hawthorne</t>
  </si>
  <si>
    <t>Hermosa Beach</t>
  </si>
  <si>
    <t>Hidden Hills</t>
  </si>
  <si>
    <t>Huntington Park</t>
  </si>
  <si>
    <t>Industry</t>
  </si>
  <si>
    <t>Inglewood</t>
  </si>
  <si>
    <t>Irwindale</t>
  </si>
  <si>
    <t>La Canada Flintridge</t>
  </si>
  <si>
    <t>La Habra Heights</t>
  </si>
  <si>
    <t>La Mirada</t>
  </si>
  <si>
    <t>La Puente</t>
  </si>
  <si>
    <t>La Verne</t>
  </si>
  <si>
    <t>Lakewood</t>
  </si>
  <si>
    <t>Lancaster</t>
  </si>
  <si>
    <t>Lawndale</t>
  </si>
  <si>
    <t>Lomita</t>
  </si>
  <si>
    <t>Long Beach</t>
  </si>
  <si>
    <t>Los Angeles</t>
  </si>
  <si>
    <t>Lynwood</t>
  </si>
  <si>
    <t>Malibu</t>
  </si>
  <si>
    <t>Manhattan Beach</t>
  </si>
  <si>
    <t>Maywood</t>
  </si>
  <si>
    <t>Monrovia</t>
  </si>
  <si>
    <t>Montebello</t>
  </si>
  <si>
    <t>Monterey Park</t>
  </si>
  <si>
    <t>Norwalk</t>
  </si>
  <si>
    <t>Palmdale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</si>
  <si>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</si>
  <si>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</si>
  <si>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</si>
  <si>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</si>
  <si>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</si>
  <si>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</si>
  <si>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</si>
  <si>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Rolling Hills</t>
  </si>
  <si>
    <t>Rolling Hills Estates</t>
  </si>
  <si>
    <t>Rosemead</t>
  </si>
  <si>
    <t>San Dimas</t>
  </si>
  <si>
    <t>San Fernando</t>
  </si>
  <si>
    <t>San Gabriel</t>
  </si>
  <si>
    <t>San Marino</t>
  </si>
  <si>
    <t>Santa Clarita</t>
  </si>
  <si>
    <t>Santa Fe Springs</t>
  </si>
  <si>
    <t>Santa Monica</t>
  </si>
  <si>
    <t>Sierra Madre</t>
  </si>
  <si>
    <t>Signal Hill</t>
  </si>
  <si>
    <t>South El Monte</t>
  </si>
  <si>
    <t>South Gate</t>
  </si>
  <si>
    <t>South Pasadena</t>
  </si>
  <si>
    <t>Temple City</t>
  </si>
  <si>
    <t>Torrance</t>
  </si>
  <si>
    <t>Vernon</t>
  </si>
  <si>
    <t>Walnut</t>
  </si>
  <si>
    <t>West Covina</t>
  </si>
  <si>
    <t>West Hollywood</t>
  </si>
  <si>
    <t>Westlake Village</t>
  </si>
  <si>
    <t>Whittier</t>
  </si>
  <si>
    <t>Acton</t>
  </si>
  <si>
    <t>Agoura</t>
  </si>
  <si>
    <t>Agua Dulce</t>
  </si>
  <si>
    <t>Alondra Park</t>
  </si>
  <si>
    <t>Altadena</t>
  </si>
  <si>
    <t>Antelope</t>
  </si>
  <si>
    <t>Athens</t>
  </si>
  <si>
    <t>Avacado Heights</t>
  </si>
  <si>
    <t>Bassett</t>
  </si>
  <si>
    <t>Belvedere</t>
  </si>
  <si>
    <t>Bonner</t>
  </si>
  <si>
    <t>Canyon Country</t>
  </si>
  <si>
    <t>Castaic</t>
  </si>
  <si>
    <t>Centinela</t>
  </si>
  <si>
    <t>Charter Oak</t>
  </si>
  <si>
    <t>Chatsworth</t>
  </si>
  <si>
    <t>Citrus</t>
  </si>
  <si>
    <t>Del Aire</t>
  </si>
  <si>
    <t>Del Sur</t>
  </si>
  <si>
    <t>Desert</t>
  </si>
  <si>
    <t>Doheny</t>
  </si>
  <si>
    <t>East Arcadia</t>
  </si>
  <si>
    <t>East Compton</t>
  </si>
  <si>
    <t>East Los Angeles</t>
  </si>
  <si>
    <t>East Pasadena</t>
  </si>
  <si>
    <t>East San Gabriel</t>
  </si>
  <si>
    <t>East Whittier</t>
  </si>
  <si>
    <t>El Camino Village</t>
  </si>
  <si>
    <t>Florence</t>
  </si>
  <si>
    <t>Foothill</t>
  </si>
  <si>
    <t>Franklin</t>
  </si>
  <si>
    <t>Gilmore</t>
  </si>
  <si>
    <t>Hacienda Heights</t>
  </si>
  <si>
    <t>Kinneloa Mesa</t>
  </si>
  <si>
    <t>La Crescenta</t>
  </si>
  <si>
    <t>La Rambla</t>
  </si>
  <si>
    <t>Ladera Heights</t>
  </si>
  <si>
    <t>Lamanda</t>
  </si>
  <si>
    <t>Lennox</t>
  </si>
  <si>
    <t>Leona Valley</t>
  </si>
  <si>
    <t>Little Rock</t>
  </si>
  <si>
    <t>Llano</t>
  </si>
  <si>
    <t>Los Nietos</t>
  </si>
  <si>
    <t>Malibu Heights</t>
  </si>
  <si>
    <t>Marina del Rey</t>
  </si>
  <si>
    <t>Montrose</t>
  </si>
  <si>
    <t>Neenach</t>
  </si>
  <si>
    <t>Newhall</t>
  </si>
  <si>
    <t>North Whittier</t>
  </si>
  <si>
    <t>Ocean View</t>
  </si>
  <si>
    <t>Pearblossom</t>
  </si>
  <si>
    <t>Pioneer</t>
  </si>
  <si>
    <t>Quartz Hill</t>
  </si>
  <si>
    <t>Ramona</t>
  </si>
  <si>
    <t>Rio Hondo</t>
  </si>
  <si>
    <t>Rowland Heights</t>
  </si>
  <si>
    <t>Royal Oaks</t>
  </si>
  <si>
    <t>San Clemente Island</t>
  </si>
  <si>
    <t>Santa Catalina Island</t>
  </si>
  <si>
    <t>Saugus</t>
  </si>
  <si>
    <t>South San Gabriel</t>
  </si>
  <si>
    <t>South Whittier</t>
  </si>
  <si>
    <t>Spadra</t>
  </si>
  <si>
    <t>Stevenson Ranch</t>
  </si>
  <si>
    <t>Sunland</t>
  </si>
  <si>
    <t>Topanga</t>
  </si>
  <si>
    <t>Universal</t>
  </si>
  <si>
    <t>Valinda</t>
  </si>
  <si>
    <t>Veterans Adm Ctr</t>
  </si>
  <si>
    <t>View Park</t>
  </si>
  <si>
    <t>Walnut Park</t>
  </si>
  <si>
    <t>West Athens</t>
  </si>
  <si>
    <t>West Carson</t>
  </si>
  <si>
    <t>West Compton</t>
  </si>
  <si>
    <t>West Hills</t>
  </si>
  <si>
    <t>Willowbrook</t>
  </si>
  <si>
    <t>Wilsona</t>
  </si>
  <si>
    <t>(unhide to view)</t>
  </si>
  <si>
    <t>TOTAL</t>
  </si>
  <si>
    <t>Subregion</t>
  </si>
  <si>
    <t>Gateway</t>
  </si>
  <si>
    <t>San Gabriel Valley</t>
  </si>
  <si>
    <t>South Bay</t>
  </si>
  <si>
    <t>North County</t>
  </si>
  <si>
    <t>Las Virgenes/Malibu</t>
  </si>
  <si>
    <t>San Fernando Valley</t>
  </si>
  <si>
    <t>Westside</t>
  </si>
  <si>
    <t>Arroyo Verdugo</t>
  </si>
  <si>
    <t>Gateway Cities</t>
  </si>
  <si>
    <t>Las Virgenas/Malibu</t>
  </si>
  <si>
    <t>(does not include City of Los Angeles and unincorporated areas votes)</t>
  </si>
  <si>
    <t>Measure</t>
  </si>
  <si>
    <t>M</t>
  </si>
  <si>
    <t>R</t>
  </si>
  <si>
    <t>J</t>
  </si>
  <si>
    <t>Total Votes</t>
  </si>
  <si>
    <t>%</t>
  </si>
  <si>
    <t>better?</t>
  </si>
  <si>
    <t>M v. J</t>
  </si>
  <si>
    <t>Hawaiian Gardens</t>
  </si>
  <si>
    <t>Unincorporated</t>
  </si>
  <si>
    <t>M v. R</t>
  </si>
  <si>
    <t>City or 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</si>
</sst>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rgb="FF0070C0"/>
      <name val="Calibri"/>
      <family val="2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0" fontId="4" fillId="0" borderId="0" xfId="2" applyNumberFormat="1" applyFont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11" fillId="0" borderId="0" xfId="1" applyNumberFormat="1" applyFont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3" fontId="15" fillId="0" borderId="0" xfId="1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1" applyNumberFormat="1" applyFont="1" applyAlignment="1">
      <alignment horizontal="right"/>
    </xf>
    <xf numFmtId="0" fontId="17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view="pageLayout" zoomScaleNormal="100" workbookViewId="0">
      <selection activeCell="L3" sqref="L3"/>
    </sheetView>
  </sheetViews>
  <sheetFormatPr defaultRowHeight="15" x14ac:dyDescent="0.25"/>
  <cols>
    <col min="1" max="1" width="16.28515625" customWidth="1"/>
    <col min="2" max="2" width="20.42578125" hidden="1" customWidth="1"/>
    <col min="3" max="3" width="9.140625" style="21" customWidth="1"/>
    <col min="4" max="4" width="8.7109375" style="21" customWidth="1"/>
    <col min="5" max="5" width="7.140625" style="21" customWidth="1"/>
    <col min="6" max="6" width="8.7109375" style="28" customWidth="1"/>
    <col min="7" max="8" width="7.5703125" style="28" customWidth="1"/>
    <col min="9" max="9" width="8.7109375" style="5" customWidth="1"/>
    <col min="10" max="10" width="9" style="5" customWidth="1"/>
    <col min="11" max="13" width="6.85546875" style="4" customWidth="1"/>
    <col min="14" max="14" width="17.7109375" style="13" customWidth="1"/>
    <col min="15" max="15" width="14.28515625" hidden="1" customWidth="1"/>
  </cols>
  <sheetData>
    <row r="1" spans="1:15" s="7" customFormat="1" ht="18.75" x14ac:dyDescent="0.3">
      <c r="A1" s="7" t="s">
        <v>180</v>
      </c>
      <c r="B1" s="7" t="s">
        <v>182</v>
      </c>
      <c r="C1" s="16" t="s">
        <v>183</v>
      </c>
      <c r="D1" s="16" t="s">
        <v>183</v>
      </c>
      <c r="E1" s="16" t="s">
        <v>183</v>
      </c>
      <c r="F1" s="22" t="s">
        <v>182</v>
      </c>
      <c r="G1" s="22" t="s">
        <v>182</v>
      </c>
      <c r="H1" s="22" t="s">
        <v>182</v>
      </c>
      <c r="I1" s="9" t="s">
        <v>181</v>
      </c>
      <c r="J1" s="9" t="s">
        <v>181</v>
      </c>
      <c r="K1" s="8" t="s">
        <v>181</v>
      </c>
      <c r="L1" s="32" t="s">
        <v>187</v>
      </c>
      <c r="M1" s="32" t="s">
        <v>190</v>
      </c>
      <c r="N1" s="15" t="s">
        <v>168</v>
      </c>
    </row>
    <row r="2" spans="1:15" s="2" customFormat="1" x14ac:dyDescent="0.25">
      <c r="A2" s="2" t="s">
        <v>191</v>
      </c>
      <c r="B2" s="2" t="s">
        <v>184</v>
      </c>
      <c r="C2" s="17" t="s">
        <v>0</v>
      </c>
      <c r="D2" s="17" t="s">
        <v>1</v>
      </c>
      <c r="E2" s="17" t="s">
        <v>185</v>
      </c>
      <c r="F2" s="23" t="s">
        <v>0</v>
      </c>
      <c r="G2" s="23" t="s">
        <v>1</v>
      </c>
      <c r="H2" s="23" t="s">
        <v>185</v>
      </c>
      <c r="I2" s="6" t="s">
        <v>0</v>
      </c>
      <c r="J2" s="6" t="s">
        <v>1</v>
      </c>
      <c r="K2" s="3" t="s">
        <v>185</v>
      </c>
      <c r="L2" s="29" t="s">
        <v>186</v>
      </c>
      <c r="M2" s="29" t="s">
        <v>186</v>
      </c>
    </row>
    <row r="3" spans="1:15" x14ac:dyDescent="0.25">
      <c r="A3" s="30" t="s">
        <v>2</v>
      </c>
      <c r="B3" s="1">
        <v>11049</v>
      </c>
      <c r="C3" s="18">
        <v>5410</v>
      </c>
      <c r="D3" s="18">
        <v>4271</v>
      </c>
      <c r="E3" s="19">
        <f t="shared" ref="E3:E66" si="0">C3/(C3+D3)</f>
        <v>0.55882656750335713</v>
      </c>
      <c r="F3" s="24">
        <v>5234</v>
      </c>
      <c r="G3" s="24">
        <v>3429</v>
      </c>
      <c r="H3" s="25">
        <f t="shared" ref="H3:H66" si="1">F3/(F3+G3)</f>
        <v>0.60417869098464738</v>
      </c>
      <c r="I3" s="10">
        <v>4091</v>
      </c>
      <c r="J3" s="10">
        <v>3201</v>
      </c>
      <c r="K3" s="12">
        <f t="shared" ref="K3:K66" si="2">I3/(I3+J3)</f>
        <v>0.56102578167855188</v>
      </c>
      <c r="L3" s="12">
        <f>K3-E3</f>
        <v>2.1992141751947525E-3</v>
      </c>
      <c r="M3" s="12">
        <f>K3-H3</f>
        <v>-4.3152909306095499E-2</v>
      </c>
      <c r="N3" s="13" t="s">
        <v>173</v>
      </c>
    </row>
    <row r="4" spans="1:15" x14ac:dyDescent="0.25">
      <c r="A4" s="30" t="s">
        <v>3</v>
      </c>
      <c r="B4" s="1">
        <v>24183</v>
      </c>
      <c r="C4" s="18">
        <v>14386</v>
      </c>
      <c r="D4" s="18">
        <v>6454</v>
      </c>
      <c r="E4" s="19">
        <f t="shared" si="0"/>
        <v>0.69030710172744725</v>
      </c>
      <c r="F4" s="24">
        <v>12712</v>
      </c>
      <c r="G4" s="24">
        <v>5970</v>
      </c>
      <c r="H4" s="25">
        <f t="shared" si="1"/>
        <v>0.68044106626699496</v>
      </c>
      <c r="I4" s="10">
        <v>10952</v>
      </c>
      <c r="J4" s="10">
        <v>4371</v>
      </c>
      <c r="K4" s="12">
        <f t="shared" si="2"/>
        <v>0.71474254388827252</v>
      </c>
      <c r="L4" s="12">
        <f t="shared" ref="L4:L67" si="3">K4-E4</f>
        <v>2.4435442160825271E-2</v>
      </c>
      <c r="M4" s="12">
        <f t="shared" ref="M4:M67" si="4">K4-H4</f>
        <v>3.4301477621277554E-2</v>
      </c>
      <c r="N4" s="13" t="s">
        <v>170</v>
      </c>
    </row>
    <row r="5" spans="1:15" x14ac:dyDescent="0.25">
      <c r="A5" s="30" t="s">
        <v>4</v>
      </c>
      <c r="B5" s="1">
        <v>19433</v>
      </c>
      <c r="C5" s="18">
        <v>9491</v>
      </c>
      <c r="D5" s="18">
        <v>7235</v>
      </c>
      <c r="E5" s="19">
        <f t="shared" si="0"/>
        <v>0.56743991390649284</v>
      </c>
      <c r="F5" s="24">
        <v>8415</v>
      </c>
      <c r="G5" s="24">
        <v>6742</v>
      </c>
      <c r="H5" s="25">
        <f t="shared" si="1"/>
        <v>0.55518902157419014</v>
      </c>
      <c r="I5" s="10">
        <v>6470</v>
      </c>
      <c r="J5" s="10">
        <v>4408</v>
      </c>
      <c r="K5" s="12">
        <f t="shared" si="2"/>
        <v>0.59477845192130907</v>
      </c>
      <c r="L5" s="12">
        <f t="shared" si="3"/>
        <v>2.7338538014816227E-2</v>
      </c>
      <c r="M5" s="12">
        <f t="shared" si="4"/>
        <v>3.9589430347118926E-2</v>
      </c>
      <c r="N5" s="13" t="s">
        <v>170</v>
      </c>
    </row>
    <row r="6" spans="1:15" x14ac:dyDescent="0.25">
      <c r="A6" s="30" t="s">
        <v>5</v>
      </c>
      <c r="B6" s="1">
        <v>4329</v>
      </c>
      <c r="C6" s="18">
        <v>2449</v>
      </c>
      <c r="D6" s="18">
        <v>1226</v>
      </c>
      <c r="E6" s="19">
        <f t="shared" si="0"/>
        <v>0.66639455782312929</v>
      </c>
      <c r="F6" s="24">
        <v>2256</v>
      </c>
      <c r="G6" s="24">
        <v>1162</v>
      </c>
      <c r="H6" s="25">
        <f t="shared" si="1"/>
        <v>0.66003510825043887</v>
      </c>
      <c r="I6" s="10">
        <v>2057</v>
      </c>
      <c r="J6" s="10">
        <v>891</v>
      </c>
      <c r="K6" s="12">
        <f t="shared" si="2"/>
        <v>0.69776119402985071</v>
      </c>
      <c r="L6" s="12">
        <f t="shared" si="3"/>
        <v>3.1366636206721421E-2</v>
      </c>
      <c r="M6" s="12">
        <f t="shared" si="4"/>
        <v>3.7726085779411833E-2</v>
      </c>
      <c r="N6" s="13" t="s">
        <v>169</v>
      </c>
    </row>
    <row r="7" spans="1:15" x14ac:dyDescent="0.25">
      <c r="A7" s="30" t="s">
        <v>6</v>
      </c>
      <c r="B7" s="1">
        <v>1172</v>
      </c>
      <c r="C7" s="18">
        <v>626</v>
      </c>
      <c r="D7" s="18">
        <v>389</v>
      </c>
      <c r="E7" s="19">
        <f t="shared" si="0"/>
        <v>0.61674876847290638</v>
      </c>
      <c r="F7" s="24">
        <v>595</v>
      </c>
      <c r="G7" s="24">
        <v>352</v>
      </c>
      <c r="H7" s="25">
        <f t="shared" si="1"/>
        <v>0.62829989440337908</v>
      </c>
      <c r="I7" s="10">
        <v>514</v>
      </c>
      <c r="J7" s="10">
        <v>253</v>
      </c>
      <c r="K7" s="12">
        <f t="shared" si="2"/>
        <v>0.6701434159061278</v>
      </c>
      <c r="L7" s="12">
        <f t="shared" si="3"/>
        <v>5.339464743322142E-2</v>
      </c>
      <c r="M7" s="12">
        <f t="shared" si="4"/>
        <v>4.1843521502748726E-2</v>
      </c>
      <c r="N7" s="13" t="s">
        <v>169</v>
      </c>
    </row>
    <row r="8" spans="1:15" x14ac:dyDescent="0.25">
      <c r="A8" s="30" t="s">
        <v>7</v>
      </c>
      <c r="B8" s="1">
        <v>11780</v>
      </c>
      <c r="C8" s="18">
        <v>7031</v>
      </c>
      <c r="D8" s="18">
        <v>3577</v>
      </c>
      <c r="E8" s="19">
        <f t="shared" si="0"/>
        <v>0.66280165912518851</v>
      </c>
      <c r="F8" s="24">
        <v>6302</v>
      </c>
      <c r="G8" s="24">
        <v>3149</v>
      </c>
      <c r="H8" s="25">
        <f t="shared" si="1"/>
        <v>0.66680774521214681</v>
      </c>
      <c r="I8" s="10">
        <v>5507</v>
      </c>
      <c r="J8" s="10">
        <v>2316</v>
      </c>
      <c r="K8" s="12">
        <f t="shared" si="2"/>
        <v>0.70394989134603092</v>
      </c>
      <c r="L8" s="12">
        <f t="shared" si="3"/>
        <v>4.1148232220842407E-2</v>
      </c>
      <c r="M8" s="12">
        <f t="shared" si="4"/>
        <v>3.7142146133884113E-2</v>
      </c>
      <c r="N8" s="13" t="s">
        <v>170</v>
      </c>
    </row>
    <row r="9" spans="1:15" x14ac:dyDescent="0.25">
      <c r="A9" s="30" t="s">
        <v>8</v>
      </c>
      <c r="B9" s="1">
        <v>16853</v>
      </c>
      <c r="C9" s="18">
        <v>10991</v>
      </c>
      <c r="D9" s="18">
        <v>4106</v>
      </c>
      <c r="E9" s="19">
        <f t="shared" si="0"/>
        <v>0.72802543551699017</v>
      </c>
      <c r="F9" s="24">
        <v>10063</v>
      </c>
      <c r="G9" s="24">
        <v>4053</v>
      </c>
      <c r="H9" s="25">
        <f t="shared" si="1"/>
        <v>0.71287900255029757</v>
      </c>
      <c r="I9" s="10">
        <v>9663</v>
      </c>
      <c r="J9" s="10">
        <v>2821</v>
      </c>
      <c r="K9" s="12">
        <f t="shared" si="2"/>
        <v>0.77403075937199617</v>
      </c>
      <c r="L9" s="12">
        <f t="shared" si="3"/>
        <v>4.6005323855005997E-2</v>
      </c>
      <c r="M9" s="12">
        <f t="shared" si="4"/>
        <v>6.11517568216986E-2</v>
      </c>
      <c r="N9" s="13" t="s">
        <v>170</v>
      </c>
    </row>
    <row r="10" spans="1:15" x14ac:dyDescent="0.25">
      <c r="A10" s="30" t="s">
        <v>9</v>
      </c>
      <c r="B10" s="1">
        <v>6661</v>
      </c>
      <c r="C10" s="18">
        <v>4662</v>
      </c>
      <c r="D10" s="18">
        <v>1354</v>
      </c>
      <c r="E10" s="19">
        <f t="shared" si="0"/>
        <v>0.77493351063829785</v>
      </c>
      <c r="F10" s="24">
        <v>4067</v>
      </c>
      <c r="G10" s="24">
        <v>1201</v>
      </c>
      <c r="H10" s="25">
        <f t="shared" si="1"/>
        <v>0.77201974183750954</v>
      </c>
      <c r="I10" s="10">
        <v>3771</v>
      </c>
      <c r="J10" s="10">
        <v>836</v>
      </c>
      <c r="K10" s="12">
        <f t="shared" si="2"/>
        <v>0.81853700889950076</v>
      </c>
      <c r="L10" s="12">
        <f t="shared" si="3"/>
        <v>4.3603498261202911E-2</v>
      </c>
      <c r="M10" s="12">
        <f t="shared" si="4"/>
        <v>4.6517267061991219E-2</v>
      </c>
      <c r="N10" s="13" t="s">
        <v>169</v>
      </c>
    </row>
    <row r="11" spans="1:15" x14ac:dyDescent="0.25">
      <c r="A11" s="30" t="s">
        <v>10</v>
      </c>
      <c r="B11" s="1">
        <v>7047</v>
      </c>
      <c r="C11" s="18">
        <v>4935</v>
      </c>
      <c r="D11" s="18">
        <v>1324</v>
      </c>
      <c r="E11" s="19">
        <f t="shared" si="0"/>
        <v>0.78846461096021725</v>
      </c>
      <c r="F11" s="24">
        <v>4207</v>
      </c>
      <c r="G11" s="24">
        <v>1157</v>
      </c>
      <c r="H11" s="25">
        <f t="shared" si="1"/>
        <v>0.78430275913497394</v>
      </c>
      <c r="I11" s="10">
        <v>4458</v>
      </c>
      <c r="J11" s="10">
        <v>974</v>
      </c>
      <c r="K11" s="12">
        <f t="shared" si="2"/>
        <v>0.82069219440353458</v>
      </c>
      <c r="L11" s="12">
        <f t="shared" si="3"/>
        <v>3.2227583443317331E-2</v>
      </c>
      <c r="M11" s="12">
        <f t="shared" si="4"/>
        <v>3.6389435268560644E-2</v>
      </c>
      <c r="N11" s="13" t="s">
        <v>169</v>
      </c>
    </row>
    <row r="12" spans="1:15" x14ac:dyDescent="0.25">
      <c r="A12" s="30" t="s">
        <v>11</v>
      </c>
      <c r="B12" s="1">
        <v>21190</v>
      </c>
      <c r="C12" s="18">
        <v>12352</v>
      </c>
      <c r="D12" s="18">
        <v>6266</v>
      </c>
      <c r="E12" s="19">
        <f t="shared" si="0"/>
        <v>0.66344397894510687</v>
      </c>
      <c r="F12" s="24">
        <v>11203</v>
      </c>
      <c r="G12" s="24">
        <v>5285</v>
      </c>
      <c r="H12" s="25">
        <f t="shared" si="1"/>
        <v>0.67946385249878705</v>
      </c>
      <c r="I12" s="10">
        <v>9775</v>
      </c>
      <c r="J12" s="10">
        <v>4303</v>
      </c>
      <c r="K12" s="12">
        <f t="shared" si="2"/>
        <v>0.69434578775394229</v>
      </c>
      <c r="L12" s="12">
        <f t="shared" si="3"/>
        <v>3.0901808808835418E-2</v>
      </c>
      <c r="M12" s="12">
        <f t="shared" si="4"/>
        <v>1.4881935255155243E-2</v>
      </c>
      <c r="N12" s="13" t="s">
        <v>169</v>
      </c>
    </row>
    <row r="13" spans="1:15" x14ac:dyDescent="0.25">
      <c r="A13" s="30" t="s">
        <v>12</v>
      </c>
      <c r="B13" s="1">
        <v>15567</v>
      </c>
      <c r="C13" s="18">
        <v>7761</v>
      </c>
      <c r="D13" s="18">
        <v>5312</v>
      </c>
      <c r="E13" s="19">
        <f t="shared" si="0"/>
        <v>0.59366633519467604</v>
      </c>
      <c r="F13" s="24">
        <v>8505</v>
      </c>
      <c r="G13" s="24">
        <v>2872</v>
      </c>
      <c r="H13" s="25">
        <f t="shared" si="1"/>
        <v>0.74756086841873959</v>
      </c>
      <c r="I13" s="10">
        <v>6086</v>
      </c>
      <c r="J13" s="10">
        <v>3040</v>
      </c>
      <c r="K13" s="12">
        <f t="shared" si="2"/>
        <v>0.66688582073197455</v>
      </c>
      <c r="L13" s="12">
        <f t="shared" si="3"/>
        <v>7.3219485537298512E-2</v>
      </c>
      <c r="M13" s="12">
        <f t="shared" si="4"/>
        <v>-8.0675047686765033E-2</v>
      </c>
      <c r="N13" s="13" t="s">
        <v>175</v>
      </c>
    </row>
    <row r="14" spans="1:15" x14ac:dyDescent="0.25">
      <c r="A14" s="30" t="s">
        <v>13</v>
      </c>
      <c r="B14" s="1">
        <v>436</v>
      </c>
      <c r="C14" s="18">
        <v>187</v>
      </c>
      <c r="D14" s="18">
        <v>210</v>
      </c>
      <c r="E14" s="19">
        <f t="shared" si="0"/>
        <v>0.47103274559193953</v>
      </c>
      <c r="F14" s="24">
        <v>182</v>
      </c>
      <c r="G14" s="24">
        <v>149</v>
      </c>
      <c r="H14" s="25">
        <f t="shared" si="1"/>
        <v>0.54984894259818728</v>
      </c>
      <c r="I14" s="10">
        <v>137</v>
      </c>
      <c r="J14" s="10">
        <v>108</v>
      </c>
      <c r="K14" s="12">
        <f t="shared" si="2"/>
        <v>0.5591836734693878</v>
      </c>
      <c r="L14" s="12">
        <f t="shared" si="3"/>
        <v>8.8150927877448271E-2</v>
      </c>
      <c r="M14" s="12">
        <f t="shared" si="4"/>
        <v>9.3347308712005139E-3</v>
      </c>
      <c r="N14" s="13" t="s">
        <v>170</v>
      </c>
    </row>
    <row r="15" spans="1:15" x14ac:dyDescent="0.25">
      <c r="A15" s="30" t="s">
        <v>14</v>
      </c>
      <c r="B15" s="1">
        <v>43793</v>
      </c>
      <c r="C15" s="18">
        <v>24719</v>
      </c>
      <c r="D15" s="18">
        <v>13730</v>
      </c>
      <c r="E15" s="19">
        <f t="shared" si="0"/>
        <v>0.64290358656922153</v>
      </c>
      <c r="F15" s="24">
        <v>22269</v>
      </c>
      <c r="G15" s="24">
        <v>11583</v>
      </c>
      <c r="H15" s="25">
        <f t="shared" si="1"/>
        <v>0.65783410138248843</v>
      </c>
      <c r="I15" s="10">
        <v>19274</v>
      </c>
      <c r="J15" s="10">
        <v>9781</v>
      </c>
      <c r="K15" s="12">
        <f t="shared" si="2"/>
        <v>0.66336258819480298</v>
      </c>
      <c r="L15" s="12">
        <f t="shared" si="3"/>
        <v>2.0459001625581452E-2</v>
      </c>
      <c r="M15" s="12">
        <f t="shared" si="4"/>
        <v>5.5284868123145481E-3</v>
      </c>
      <c r="N15" s="13" t="s">
        <v>174</v>
      </c>
      <c r="O15" t="s">
        <v>176</v>
      </c>
    </row>
    <row r="16" spans="1:15" x14ac:dyDescent="0.25">
      <c r="A16" s="30" t="s">
        <v>15</v>
      </c>
      <c r="B16" s="1">
        <v>11831</v>
      </c>
      <c r="C16" s="18">
        <v>6135</v>
      </c>
      <c r="D16" s="18">
        <v>4110</v>
      </c>
      <c r="E16" s="19">
        <f t="shared" si="0"/>
        <v>0.59882869692532947</v>
      </c>
      <c r="F16" s="24">
        <v>5722</v>
      </c>
      <c r="G16" s="24">
        <v>3194</v>
      </c>
      <c r="H16" s="25">
        <f t="shared" si="1"/>
        <v>0.64176760879318084</v>
      </c>
      <c r="I16" s="10">
        <v>4508</v>
      </c>
      <c r="J16" s="10">
        <v>2856</v>
      </c>
      <c r="K16" s="12">
        <f t="shared" si="2"/>
        <v>0.61216730038022815</v>
      </c>
      <c r="L16" s="12">
        <f t="shared" si="3"/>
        <v>1.3338603454898679E-2</v>
      </c>
      <c r="M16" s="12">
        <f t="shared" si="4"/>
        <v>-2.9600308412952692E-2</v>
      </c>
      <c r="N16" s="13" t="s">
        <v>173</v>
      </c>
    </row>
    <row r="17" spans="1:15" x14ac:dyDescent="0.25">
      <c r="A17" s="30" t="s">
        <v>16</v>
      </c>
      <c r="B17" s="1">
        <v>35794</v>
      </c>
      <c r="C17" s="18">
        <v>21529</v>
      </c>
      <c r="D17" s="18">
        <v>10665</v>
      </c>
      <c r="E17" s="19">
        <f t="shared" si="0"/>
        <v>0.66872709200472136</v>
      </c>
      <c r="F17" s="24">
        <v>19837</v>
      </c>
      <c r="G17" s="24">
        <v>7547</v>
      </c>
      <c r="H17" s="25">
        <f t="shared" si="1"/>
        <v>0.72440111013730646</v>
      </c>
      <c r="I17" s="10">
        <v>17437</v>
      </c>
      <c r="J17" s="10">
        <v>5932</v>
      </c>
      <c r="K17" s="12">
        <f t="shared" si="2"/>
        <v>0.74615944199580642</v>
      </c>
      <c r="L17" s="12">
        <f t="shared" si="3"/>
        <v>7.7432349991085059E-2</v>
      </c>
      <c r="M17" s="12">
        <f t="shared" si="4"/>
        <v>2.1758331858499957E-2</v>
      </c>
      <c r="N17" s="13" t="s">
        <v>171</v>
      </c>
    </row>
    <row r="18" spans="1:15" x14ac:dyDescent="0.25">
      <c r="A18" s="30" t="s">
        <v>17</v>
      </c>
      <c r="B18" s="1">
        <v>21451</v>
      </c>
      <c r="C18" s="18">
        <v>11190</v>
      </c>
      <c r="D18" s="18">
        <v>6914</v>
      </c>
      <c r="E18" s="19">
        <f t="shared" si="0"/>
        <v>0.61809544851966414</v>
      </c>
      <c r="F18" s="24">
        <v>10120</v>
      </c>
      <c r="G18" s="24">
        <v>5998</v>
      </c>
      <c r="H18" s="25">
        <f t="shared" si="1"/>
        <v>0.62786946271249533</v>
      </c>
      <c r="I18" s="10">
        <v>8347</v>
      </c>
      <c r="J18" s="10">
        <v>5012</v>
      </c>
      <c r="K18" s="12">
        <f t="shared" si="2"/>
        <v>0.62482221723182874</v>
      </c>
      <c r="L18" s="12">
        <f t="shared" si="3"/>
        <v>6.7267687121645992E-3</v>
      </c>
      <c r="M18" s="12">
        <f t="shared" si="4"/>
        <v>-3.0472454806665938E-3</v>
      </c>
      <c r="N18" s="13" t="s">
        <v>169</v>
      </c>
    </row>
    <row r="19" spans="1:15" x14ac:dyDescent="0.25">
      <c r="A19" s="30" t="s">
        <v>18</v>
      </c>
      <c r="B19" s="1">
        <v>3949</v>
      </c>
      <c r="C19" s="18">
        <v>2564</v>
      </c>
      <c r="D19" s="18">
        <v>976</v>
      </c>
      <c r="E19" s="19">
        <f t="shared" si="0"/>
        <v>0.72429378531073452</v>
      </c>
      <c r="F19" s="24">
        <v>8610</v>
      </c>
      <c r="G19" s="24">
        <v>5356</v>
      </c>
      <c r="H19" s="25">
        <f t="shared" si="1"/>
        <v>0.6164972075039381</v>
      </c>
      <c r="I19" s="10">
        <v>7634</v>
      </c>
      <c r="J19" s="10">
        <v>3733</v>
      </c>
      <c r="K19" s="12">
        <f t="shared" si="2"/>
        <v>0.67159320841031056</v>
      </c>
      <c r="L19" s="12">
        <f t="shared" si="3"/>
        <v>-5.2700576900423957E-2</v>
      </c>
      <c r="M19" s="12">
        <f t="shared" si="4"/>
        <v>5.5096000906372455E-2</v>
      </c>
      <c r="N19" s="13" t="s">
        <v>170</v>
      </c>
    </row>
    <row r="20" spans="1:15" x14ac:dyDescent="0.25">
      <c r="A20" s="30" t="s">
        <v>19</v>
      </c>
      <c r="B20" s="1">
        <v>57</v>
      </c>
      <c r="C20" s="18">
        <v>26</v>
      </c>
      <c r="D20" s="18">
        <v>22</v>
      </c>
      <c r="E20" s="19">
        <f t="shared" si="0"/>
        <v>0.54166666666666663</v>
      </c>
      <c r="F20" s="24">
        <v>2267</v>
      </c>
      <c r="G20" s="24">
        <v>802</v>
      </c>
      <c r="H20" s="25">
        <f t="shared" si="1"/>
        <v>0.73867709351580324</v>
      </c>
      <c r="I20" s="10">
        <v>2034</v>
      </c>
      <c r="J20" s="10">
        <v>778</v>
      </c>
      <c r="K20" s="12">
        <f t="shared" si="2"/>
        <v>0.72332859174964437</v>
      </c>
      <c r="L20" s="12">
        <f t="shared" si="3"/>
        <v>0.18166192508297774</v>
      </c>
      <c r="M20" s="12">
        <f t="shared" si="4"/>
        <v>-1.5348501766158873E-2</v>
      </c>
      <c r="N20" s="13" t="s">
        <v>169</v>
      </c>
    </row>
    <row r="21" spans="1:15" x14ac:dyDescent="0.25">
      <c r="A21" s="30" t="s">
        <v>20</v>
      </c>
      <c r="B21" s="1">
        <v>16991</v>
      </c>
      <c r="C21" s="18">
        <v>8941</v>
      </c>
      <c r="D21" s="18">
        <v>6326</v>
      </c>
      <c r="E21" s="19">
        <f t="shared" si="0"/>
        <v>0.58564223488570122</v>
      </c>
      <c r="F21" s="24">
        <v>13409</v>
      </c>
      <c r="G21" s="24">
        <v>6072</v>
      </c>
      <c r="H21" s="25">
        <f t="shared" si="1"/>
        <v>0.68831168831168832</v>
      </c>
      <c r="I21" s="10">
        <v>13037</v>
      </c>
      <c r="J21" s="10">
        <v>3233</v>
      </c>
      <c r="K21" s="12">
        <f t="shared" si="2"/>
        <v>0.80129071911493543</v>
      </c>
      <c r="L21" s="12">
        <f t="shared" si="3"/>
        <v>0.21564848422923422</v>
      </c>
      <c r="M21" s="12">
        <f t="shared" si="4"/>
        <v>0.11297903080324712</v>
      </c>
      <c r="N21" s="13" t="s">
        <v>169</v>
      </c>
    </row>
    <row r="22" spans="1:15" x14ac:dyDescent="0.25">
      <c r="A22" s="30" t="s">
        <v>21</v>
      </c>
      <c r="B22" s="1">
        <v>25553</v>
      </c>
      <c r="C22" s="18">
        <v>16233</v>
      </c>
      <c r="D22" s="18">
        <v>6778</v>
      </c>
      <c r="E22" s="19">
        <f t="shared" si="0"/>
        <v>0.70544522185041936</v>
      </c>
      <c r="F22" s="24">
        <v>8428</v>
      </c>
      <c r="G22" s="24">
        <v>5830</v>
      </c>
      <c r="H22" s="25">
        <f t="shared" si="1"/>
        <v>0.59110674708935329</v>
      </c>
      <c r="I22" s="10">
        <v>7861</v>
      </c>
      <c r="J22" s="10">
        <v>4524</v>
      </c>
      <c r="K22" s="12">
        <f t="shared" si="2"/>
        <v>0.63471941865159465</v>
      </c>
      <c r="L22" s="12">
        <f t="shared" si="3"/>
        <v>-7.072580319882471E-2</v>
      </c>
      <c r="M22" s="12">
        <f t="shared" si="4"/>
        <v>4.3612671562241356E-2</v>
      </c>
      <c r="N22" s="13" t="s">
        <v>170</v>
      </c>
    </row>
    <row r="23" spans="1:15" x14ac:dyDescent="0.25">
      <c r="A23" s="30" t="s">
        <v>22</v>
      </c>
      <c r="B23" s="1">
        <v>17155</v>
      </c>
      <c r="C23" s="18">
        <v>9170</v>
      </c>
      <c r="D23" s="18">
        <v>6184</v>
      </c>
      <c r="E23" s="19">
        <f t="shared" si="0"/>
        <v>0.59723850462420214</v>
      </c>
      <c r="F23" s="24">
        <v>2446</v>
      </c>
      <c r="G23" s="24">
        <v>672</v>
      </c>
      <c r="H23" s="25">
        <f t="shared" si="1"/>
        <v>0.78447722899294414</v>
      </c>
      <c r="I23" s="10">
        <v>2350</v>
      </c>
      <c r="J23" s="10">
        <v>381</v>
      </c>
      <c r="K23" s="12">
        <f t="shared" si="2"/>
        <v>0.86049066276089348</v>
      </c>
      <c r="L23" s="12">
        <f t="shared" si="3"/>
        <v>0.26325215813669134</v>
      </c>
      <c r="M23" s="12">
        <f t="shared" si="4"/>
        <v>7.6013433767949334E-2</v>
      </c>
      <c r="N23" s="13" t="s">
        <v>169</v>
      </c>
    </row>
    <row r="24" spans="1:15" x14ac:dyDescent="0.25">
      <c r="A24" s="30" t="s">
        <v>23</v>
      </c>
      <c r="B24" s="1">
        <v>3767</v>
      </c>
      <c r="C24" s="18">
        <v>2724</v>
      </c>
      <c r="D24" s="18">
        <v>652</v>
      </c>
      <c r="E24" s="19">
        <f t="shared" si="0"/>
        <v>0.80687203791469198</v>
      </c>
      <c r="F24" s="24">
        <v>11615</v>
      </c>
      <c r="G24" s="24">
        <v>4187</v>
      </c>
      <c r="H24" s="25">
        <f t="shared" si="1"/>
        <v>0.73503354005822052</v>
      </c>
      <c r="I24" s="10">
        <v>9870</v>
      </c>
      <c r="J24" s="10">
        <v>3196</v>
      </c>
      <c r="K24" s="12">
        <f t="shared" si="2"/>
        <v>0.75539568345323738</v>
      </c>
      <c r="L24" s="12">
        <f t="shared" si="3"/>
        <v>-5.1476354461454599E-2</v>
      </c>
      <c r="M24" s="12">
        <f t="shared" si="4"/>
        <v>2.0362143395016852E-2</v>
      </c>
      <c r="N24" s="13" t="s">
        <v>175</v>
      </c>
    </row>
    <row r="25" spans="1:15" x14ac:dyDescent="0.25">
      <c r="A25" s="30" t="s">
        <v>24</v>
      </c>
      <c r="B25" s="1">
        <v>20787</v>
      </c>
      <c r="C25" s="18">
        <v>13265</v>
      </c>
      <c r="D25" s="18">
        <v>4980</v>
      </c>
      <c r="E25" s="19">
        <f t="shared" si="0"/>
        <v>0.72704850644012053</v>
      </c>
      <c r="F25" s="24">
        <v>9808</v>
      </c>
      <c r="G25" s="24">
        <v>7034</v>
      </c>
      <c r="H25" s="25">
        <f t="shared" si="1"/>
        <v>0.58235363971024823</v>
      </c>
      <c r="I25" s="10">
        <v>7858</v>
      </c>
      <c r="J25" s="10">
        <v>5239</v>
      </c>
      <c r="K25" s="12">
        <f t="shared" si="2"/>
        <v>0.59998472932732683</v>
      </c>
      <c r="L25" s="12">
        <f t="shared" si="3"/>
        <v>-0.12706377711279371</v>
      </c>
      <c r="M25" s="12">
        <f t="shared" si="4"/>
        <v>1.7631089617078599E-2</v>
      </c>
      <c r="N25" s="13" t="s">
        <v>170</v>
      </c>
    </row>
    <row r="26" spans="1:15" x14ac:dyDescent="0.25">
      <c r="A26" s="30" t="s">
        <v>25</v>
      </c>
      <c r="B26" s="1">
        <v>20786</v>
      </c>
      <c r="C26" s="18">
        <v>10789</v>
      </c>
      <c r="D26" s="18">
        <v>7543</v>
      </c>
      <c r="E26" s="19">
        <f t="shared" si="0"/>
        <v>0.58853371154265766</v>
      </c>
      <c r="F26" s="24">
        <v>18781</v>
      </c>
      <c r="G26" s="24">
        <v>9483</v>
      </c>
      <c r="H26" s="25">
        <f t="shared" si="1"/>
        <v>0.66448485706198701</v>
      </c>
      <c r="I26" s="10">
        <v>16827</v>
      </c>
      <c r="J26" s="10">
        <v>8740</v>
      </c>
      <c r="K26" s="12">
        <f t="shared" si="2"/>
        <v>0.65815308796495486</v>
      </c>
      <c r="L26" s="12">
        <f t="shared" si="3"/>
        <v>6.9619376422297208E-2</v>
      </c>
      <c r="M26" s="12">
        <f t="shared" si="4"/>
        <v>-6.3317690970321472E-3</v>
      </c>
      <c r="N26" s="13" t="s">
        <v>169</v>
      </c>
    </row>
    <row r="27" spans="1:15" x14ac:dyDescent="0.25">
      <c r="A27" s="30" t="s">
        <v>26</v>
      </c>
      <c r="B27" s="1">
        <v>35320</v>
      </c>
      <c r="C27" s="18">
        <v>20521</v>
      </c>
      <c r="D27" s="18">
        <v>10730</v>
      </c>
      <c r="E27" s="19">
        <f t="shared" si="0"/>
        <v>0.65665098716841064</v>
      </c>
      <c r="F27" s="24">
        <v>4165</v>
      </c>
      <c r="G27" s="24">
        <v>2333</v>
      </c>
      <c r="H27" s="25">
        <f t="shared" si="1"/>
        <v>0.64096645121575868</v>
      </c>
      <c r="I27" s="10">
        <v>3707</v>
      </c>
      <c r="J27" s="10">
        <v>1796</v>
      </c>
      <c r="K27" s="12">
        <f t="shared" si="2"/>
        <v>0.6736325640559695</v>
      </c>
      <c r="L27" s="12">
        <f t="shared" si="3"/>
        <v>1.6981576887558858E-2</v>
      </c>
      <c r="M27" s="12">
        <f t="shared" si="4"/>
        <v>3.2666112840210815E-2</v>
      </c>
      <c r="N27" s="13" t="s">
        <v>170</v>
      </c>
    </row>
    <row r="28" spans="1:15" x14ac:dyDescent="0.25">
      <c r="A28" s="30" t="s">
        <v>27</v>
      </c>
      <c r="B28" s="1">
        <v>8151</v>
      </c>
      <c r="C28" s="18">
        <v>4746</v>
      </c>
      <c r="D28" s="18">
        <v>2631</v>
      </c>
      <c r="E28" s="19">
        <f t="shared" si="0"/>
        <v>0.64335095567303779</v>
      </c>
      <c r="F28" s="24">
        <v>11114</v>
      </c>
      <c r="G28" s="24">
        <v>5056</v>
      </c>
      <c r="H28" s="25">
        <f t="shared" si="1"/>
        <v>0.68732220160791591</v>
      </c>
      <c r="I28" s="10">
        <v>10629</v>
      </c>
      <c r="J28" s="10">
        <v>3387</v>
      </c>
      <c r="K28" s="12">
        <f t="shared" si="2"/>
        <v>0.75834760273972601</v>
      </c>
      <c r="L28" s="12">
        <f t="shared" si="3"/>
        <v>0.11499664706668822</v>
      </c>
      <c r="M28" s="12">
        <f t="shared" si="4"/>
        <v>7.1025401131810106E-2</v>
      </c>
      <c r="N28" s="13" t="s">
        <v>170</v>
      </c>
    </row>
    <row r="29" spans="1:15" x14ac:dyDescent="0.25">
      <c r="A29" s="30" t="s">
        <v>28</v>
      </c>
      <c r="B29" s="1">
        <v>20346</v>
      </c>
      <c r="C29" s="18">
        <v>12578</v>
      </c>
      <c r="D29" s="18">
        <v>5165</v>
      </c>
      <c r="E29" s="19">
        <f t="shared" si="0"/>
        <v>0.70889928422476467</v>
      </c>
      <c r="F29" s="24">
        <v>4042</v>
      </c>
      <c r="G29" s="24">
        <v>2734</v>
      </c>
      <c r="H29" s="25">
        <f t="shared" si="1"/>
        <v>0.59651711924439199</v>
      </c>
      <c r="I29" s="10">
        <v>3207</v>
      </c>
      <c r="J29" s="10">
        <v>2407</v>
      </c>
      <c r="K29" s="12">
        <f t="shared" si="2"/>
        <v>0.57125044531528324</v>
      </c>
      <c r="L29" s="12">
        <f t="shared" si="3"/>
        <v>-0.13764883890948143</v>
      </c>
      <c r="M29" s="12">
        <f t="shared" si="4"/>
        <v>-2.5266673929108752E-2</v>
      </c>
      <c r="N29" s="13" t="s">
        <v>171</v>
      </c>
    </row>
    <row r="30" spans="1:15" x14ac:dyDescent="0.25">
      <c r="A30" s="30" t="s">
        <v>29</v>
      </c>
      <c r="B30" s="1">
        <v>8689</v>
      </c>
      <c r="C30" s="18">
        <v>4232</v>
      </c>
      <c r="D30" s="18">
        <v>3472</v>
      </c>
      <c r="E30" s="19">
        <f t="shared" si="0"/>
        <v>0.54932502596054</v>
      </c>
      <c r="F30" s="24">
        <v>10429</v>
      </c>
      <c r="G30" s="24">
        <v>4088</v>
      </c>
      <c r="H30" s="25">
        <f t="shared" si="1"/>
        <v>0.7183991182751257</v>
      </c>
      <c r="I30" s="10">
        <v>8582</v>
      </c>
      <c r="J30" s="10">
        <v>3058</v>
      </c>
      <c r="K30" s="12">
        <f t="shared" si="2"/>
        <v>0.73728522336769764</v>
      </c>
      <c r="L30" s="12">
        <f t="shared" si="3"/>
        <v>0.18796019740715764</v>
      </c>
      <c r="M30" s="12">
        <f t="shared" si="4"/>
        <v>1.8886105092571936E-2</v>
      </c>
      <c r="N30" s="13" t="s">
        <v>171</v>
      </c>
    </row>
    <row r="31" spans="1:15" x14ac:dyDescent="0.25">
      <c r="A31" s="30" t="s">
        <v>30</v>
      </c>
      <c r="B31" s="1">
        <v>19979</v>
      </c>
      <c r="C31" s="18">
        <v>12177</v>
      </c>
      <c r="D31" s="18">
        <v>5550</v>
      </c>
      <c r="E31" s="19">
        <f t="shared" si="0"/>
        <v>0.6869182602809274</v>
      </c>
      <c r="F31" s="24">
        <v>30137</v>
      </c>
      <c r="G31" s="24">
        <v>16607</v>
      </c>
      <c r="H31" s="25">
        <f t="shared" si="1"/>
        <v>0.64472445661475275</v>
      </c>
      <c r="I31" s="10">
        <v>26579</v>
      </c>
      <c r="J31" s="10">
        <v>12295</v>
      </c>
      <c r="K31" s="12">
        <f t="shared" si="2"/>
        <v>0.68372176776251481</v>
      </c>
      <c r="L31" s="12">
        <f t="shared" si="3"/>
        <v>-3.1964925184125859E-3</v>
      </c>
      <c r="M31" s="12">
        <f t="shared" si="4"/>
        <v>3.8997311147762059E-2</v>
      </c>
      <c r="N31" s="13" t="s">
        <v>176</v>
      </c>
      <c r="O31" t="s">
        <v>176</v>
      </c>
    </row>
    <row r="32" spans="1:15" x14ac:dyDescent="0.25">
      <c r="A32" s="30" t="s">
        <v>31</v>
      </c>
      <c r="B32" s="1">
        <v>61658</v>
      </c>
      <c r="C32" s="18">
        <v>33821</v>
      </c>
      <c r="D32" s="18">
        <v>17886</v>
      </c>
      <c r="E32" s="19">
        <f t="shared" si="0"/>
        <v>0.65408938828398477</v>
      </c>
      <c r="F32" s="24">
        <v>9705</v>
      </c>
      <c r="G32" s="24">
        <v>9120</v>
      </c>
      <c r="H32" s="25">
        <f t="shared" si="1"/>
        <v>0.51553784860557772</v>
      </c>
      <c r="I32" s="10">
        <v>8740</v>
      </c>
      <c r="J32" s="10">
        <v>7141</v>
      </c>
      <c r="K32" s="12">
        <f t="shared" si="2"/>
        <v>0.55034317738177696</v>
      </c>
      <c r="L32" s="12">
        <f t="shared" si="3"/>
        <v>-0.10374621090220781</v>
      </c>
      <c r="M32" s="12">
        <f t="shared" si="4"/>
        <v>3.480532877619924E-2</v>
      </c>
      <c r="N32" s="13" t="s">
        <v>170</v>
      </c>
    </row>
    <row r="33" spans="1:15" x14ac:dyDescent="0.25">
      <c r="A33" s="30" t="s">
        <v>188</v>
      </c>
      <c r="B33" s="1">
        <v>22966</v>
      </c>
      <c r="C33" s="18">
        <v>10216</v>
      </c>
      <c r="D33" s="18">
        <v>10446</v>
      </c>
      <c r="E33" s="19">
        <f t="shared" si="0"/>
        <v>0.49443422708353502</v>
      </c>
      <c r="F33" s="24">
        <v>1412</v>
      </c>
      <c r="G33" s="24">
        <v>574</v>
      </c>
      <c r="H33" s="25">
        <f t="shared" si="1"/>
        <v>0.71097683786505539</v>
      </c>
      <c r="I33" s="10">
        <v>1455</v>
      </c>
      <c r="J33" s="10">
        <v>371</v>
      </c>
      <c r="K33" s="12">
        <f t="shared" si="2"/>
        <v>0.79682365826944135</v>
      </c>
      <c r="L33" s="12">
        <f t="shared" si="3"/>
        <v>0.30238943118590633</v>
      </c>
      <c r="M33" s="12">
        <f t="shared" si="4"/>
        <v>8.584682040438596E-2</v>
      </c>
      <c r="N33" s="13" t="s">
        <v>169</v>
      </c>
    </row>
    <row r="34" spans="1:15" x14ac:dyDescent="0.25">
      <c r="A34" s="30" t="s">
        <v>32</v>
      </c>
      <c r="B34" s="1">
        <v>2593</v>
      </c>
      <c r="C34" s="18">
        <v>1565</v>
      </c>
      <c r="D34" s="18">
        <v>627</v>
      </c>
      <c r="E34" s="19">
        <f t="shared" si="0"/>
        <v>0.71395985401459849</v>
      </c>
      <c r="F34" s="24">
        <v>13033</v>
      </c>
      <c r="G34" s="24">
        <v>4551</v>
      </c>
      <c r="H34" s="25">
        <f t="shared" si="1"/>
        <v>0.74118516833484982</v>
      </c>
      <c r="I34" s="10">
        <v>11079</v>
      </c>
      <c r="J34" s="10">
        <v>3635</v>
      </c>
      <c r="K34" s="12">
        <f t="shared" si="2"/>
        <v>0.75295636808481714</v>
      </c>
      <c r="L34" s="12">
        <f t="shared" si="3"/>
        <v>3.8996514070218646E-2</v>
      </c>
      <c r="M34" s="12">
        <f t="shared" si="4"/>
        <v>1.177119974996732E-2</v>
      </c>
      <c r="N34" s="13" t="s">
        <v>171</v>
      </c>
    </row>
    <row r="35" spans="1:15" x14ac:dyDescent="0.25">
      <c r="A35" s="30" t="s">
        <v>33</v>
      </c>
      <c r="B35" s="1">
        <v>23685</v>
      </c>
      <c r="C35" s="18">
        <v>14993</v>
      </c>
      <c r="D35" s="18">
        <v>6087</v>
      </c>
      <c r="E35" s="19">
        <f t="shared" si="0"/>
        <v>0.71124288425047444</v>
      </c>
      <c r="F35" s="24">
        <v>5680</v>
      </c>
      <c r="G35" s="24">
        <v>2751</v>
      </c>
      <c r="H35" s="25">
        <f t="shared" si="1"/>
        <v>0.67370418692918987</v>
      </c>
      <c r="I35" s="10">
        <v>3999</v>
      </c>
      <c r="J35" s="10">
        <v>2375</v>
      </c>
      <c r="K35" s="12">
        <f t="shared" si="2"/>
        <v>0.62739253216190771</v>
      </c>
      <c r="L35" s="12">
        <f t="shared" si="3"/>
        <v>-8.3850352088566726E-2</v>
      </c>
      <c r="M35" s="12">
        <f t="shared" si="4"/>
        <v>-4.6311654767282162E-2</v>
      </c>
      <c r="N35" s="13" t="s">
        <v>171</v>
      </c>
    </row>
    <row r="36" spans="1:15" x14ac:dyDescent="0.25">
      <c r="A36" s="30" t="s">
        <v>34</v>
      </c>
      <c r="B36" s="1">
        <v>10558</v>
      </c>
      <c r="C36" s="18">
        <v>5587</v>
      </c>
      <c r="D36" s="18">
        <v>3515</v>
      </c>
      <c r="E36" s="19">
        <f t="shared" si="0"/>
        <v>0.61382113821138207</v>
      </c>
      <c r="F36" s="24">
        <v>542</v>
      </c>
      <c r="G36" s="24">
        <v>353</v>
      </c>
      <c r="H36" s="25">
        <f t="shared" si="1"/>
        <v>0.60558659217877098</v>
      </c>
      <c r="I36" s="10">
        <v>410</v>
      </c>
      <c r="J36" s="10">
        <v>278</v>
      </c>
      <c r="K36" s="12">
        <f t="shared" si="2"/>
        <v>0.59593023255813948</v>
      </c>
      <c r="L36" s="12">
        <f t="shared" si="3"/>
        <v>-1.7890905653242584E-2</v>
      </c>
      <c r="M36" s="12">
        <f t="shared" si="4"/>
        <v>-9.6563596206314939E-3</v>
      </c>
      <c r="N36" s="13" t="s">
        <v>173</v>
      </c>
    </row>
    <row r="37" spans="1:15" x14ac:dyDescent="0.25">
      <c r="A37" s="30" t="s">
        <v>35</v>
      </c>
      <c r="B37" s="1">
        <v>1128</v>
      </c>
      <c r="C37" s="18">
        <v>592</v>
      </c>
      <c r="D37" s="18">
        <v>411</v>
      </c>
      <c r="E37" s="19">
        <f t="shared" si="0"/>
        <v>0.59022931206380858</v>
      </c>
      <c r="F37" s="24">
        <v>6235</v>
      </c>
      <c r="G37" s="24">
        <v>1797</v>
      </c>
      <c r="H37" s="25">
        <f t="shared" si="1"/>
        <v>0.7762699203187251</v>
      </c>
      <c r="I37" s="10">
        <v>6063</v>
      </c>
      <c r="J37" s="10">
        <v>1375</v>
      </c>
      <c r="K37" s="12">
        <f t="shared" si="2"/>
        <v>0.81513847808550688</v>
      </c>
      <c r="L37" s="12">
        <f t="shared" si="3"/>
        <v>0.2249091660216983</v>
      </c>
      <c r="M37" s="12">
        <f t="shared" si="4"/>
        <v>3.8868557766781775E-2</v>
      </c>
      <c r="N37" s="13" t="s">
        <v>170</v>
      </c>
    </row>
    <row r="38" spans="1:15" x14ac:dyDescent="0.25">
      <c r="A38" s="30" t="s">
        <v>36</v>
      </c>
      <c r="B38" s="1">
        <v>10213</v>
      </c>
      <c r="C38" s="18">
        <v>7097</v>
      </c>
      <c r="D38" s="18">
        <v>2059</v>
      </c>
      <c r="E38" s="19">
        <f t="shared" si="0"/>
        <v>0.77512013979903893</v>
      </c>
      <c r="F38" s="24">
        <v>12</v>
      </c>
      <c r="G38" s="24">
        <v>9</v>
      </c>
      <c r="H38" s="25">
        <f t="shared" si="1"/>
        <v>0.5714285714285714</v>
      </c>
      <c r="I38" s="10">
        <v>5</v>
      </c>
      <c r="J38" s="10">
        <v>11</v>
      </c>
      <c r="K38" s="12">
        <f t="shared" si="2"/>
        <v>0.3125</v>
      </c>
      <c r="L38" s="12">
        <f t="shared" si="3"/>
        <v>-0.46262013979903893</v>
      </c>
      <c r="M38" s="12">
        <f t="shared" si="4"/>
        <v>-0.2589285714285714</v>
      </c>
      <c r="N38" s="13" t="s">
        <v>169</v>
      </c>
      <c r="O38" t="s">
        <v>71</v>
      </c>
    </row>
    <row r="39" spans="1:15" x14ac:dyDescent="0.25">
      <c r="A39" s="30" t="s">
        <v>37</v>
      </c>
      <c r="B39" s="1">
        <v>37766</v>
      </c>
      <c r="C39" s="18">
        <v>24812</v>
      </c>
      <c r="D39" s="18">
        <v>8886</v>
      </c>
      <c r="E39" s="19">
        <f t="shared" si="0"/>
        <v>0.73630482521217877</v>
      </c>
      <c r="F39" s="24">
        <v>20005</v>
      </c>
      <c r="G39" s="24">
        <v>8259</v>
      </c>
      <c r="H39" s="25">
        <f t="shared" si="1"/>
        <v>0.70779082932352111</v>
      </c>
      <c r="I39" s="10">
        <v>20530</v>
      </c>
      <c r="J39" s="10">
        <v>4311</v>
      </c>
      <c r="K39" s="12">
        <f t="shared" si="2"/>
        <v>0.82645626182520837</v>
      </c>
      <c r="L39" s="12">
        <f t="shared" si="3"/>
        <v>9.0151436613029601E-2</v>
      </c>
      <c r="M39" s="12">
        <f t="shared" si="4"/>
        <v>0.11866543250168726</v>
      </c>
      <c r="N39" s="13" t="s">
        <v>171</v>
      </c>
    </row>
    <row r="40" spans="1:15" x14ac:dyDescent="0.25">
      <c r="A40" s="30" t="s">
        <v>38</v>
      </c>
      <c r="B40" s="1">
        <v>615</v>
      </c>
      <c r="C40" s="18">
        <v>330</v>
      </c>
      <c r="D40" s="18">
        <v>174</v>
      </c>
      <c r="E40" s="19">
        <f t="shared" si="0"/>
        <v>0.65476190476190477</v>
      </c>
      <c r="F40" s="24">
        <v>1412</v>
      </c>
      <c r="G40" s="24">
        <v>574</v>
      </c>
      <c r="H40" s="25">
        <f t="shared" si="1"/>
        <v>0.71097683786505539</v>
      </c>
      <c r="I40" s="10">
        <v>269</v>
      </c>
      <c r="J40" s="10">
        <v>89</v>
      </c>
      <c r="K40" s="12">
        <f t="shared" si="2"/>
        <v>0.75139664804469275</v>
      </c>
      <c r="L40" s="12">
        <f t="shared" si="3"/>
        <v>9.6634743282787983E-2</v>
      </c>
      <c r="M40" s="12">
        <f t="shared" si="4"/>
        <v>4.0419810179637361E-2</v>
      </c>
      <c r="N40" s="13" t="s">
        <v>170</v>
      </c>
    </row>
    <row r="41" spans="1:15" x14ac:dyDescent="0.25">
      <c r="A41" s="30" t="s">
        <v>39</v>
      </c>
      <c r="B41" s="1">
        <v>11482</v>
      </c>
      <c r="C41" s="18">
        <v>5207</v>
      </c>
      <c r="D41" s="18">
        <v>4985</v>
      </c>
      <c r="E41" s="19">
        <f t="shared" si="0"/>
        <v>0.51089089481946626</v>
      </c>
      <c r="F41" s="24">
        <v>4568</v>
      </c>
      <c r="G41" s="24">
        <v>4215</v>
      </c>
      <c r="H41" s="25">
        <f t="shared" si="1"/>
        <v>0.52009563930319935</v>
      </c>
      <c r="I41" s="10">
        <v>4016</v>
      </c>
      <c r="J41" s="10">
        <v>3175</v>
      </c>
      <c r="K41" s="12">
        <f t="shared" si="2"/>
        <v>0.55847587261855092</v>
      </c>
      <c r="L41" s="12">
        <f t="shared" si="3"/>
        <v>4.758497779908466E-2</v>
      </c>
      <c r="M41" s="12">
        <f t="shared" si="4"/>
        <v>3.8380233315351564E-2</v>
      </c>
      <c r="N41" s="13" t="s">
        <v>170</v>
      </c>
      <c r="O41" t="s">
        <v>176</v>
      </c>
    </row>
    <row r="42" spans="1:15" x14ac:dyDescent="0.25">
      <c r="A42" s="30" t="s">
        <v>40</v>
      </c>
      <c r="B42" s="1">
        <v>2901</v>
      </c>
      <c r="C42" s="18">
        <v>1106</v>
      </c>
      <c r="D42" s="18">
        <v>1456</v>
      </c>
      <c r="E42" s="19">
        <f t="shared" si="0"/>
        <v>0.43169398907103823</v>
      </c>
      <c r="F42" s="24">
        <v>1034</v>
      </c>
      <c r="G42" s="24">
        <v>1208</v>
      </c>
      <c r="H42" s="25">
        <f t="shared" si="1"/>
        <v>0.46119536128456734</v>
      </c>
      <c r="I42" s="10">
        <v>776</v>
      </c>
      <c r="J42" s="10">
        <v>934</v>
      </c>
      <c r="K42" s="12">
        <f t="shared" si="2"/>
        <v>0.45380116959064326</v>
      </c>
      <c r="L42" s="12">
        <f t="shared" si="3"/>
        <v>2.210718051960503E-2</v>
      </c>
      <c r="M42" s="12">
        <f t="shared" si="4"/>
        <v>-7.3941916939240793E-3</v>
      </c>
      <c r="N42" s="13" t="s">
        <v>169</v>
      </c>
    </row>
    <row r="43" spans="1:15" x14ac:dyDescent="0.25">
      <c r="A43" s="30" t="s">
        <v>41</v>
      </c>
      <c r="B43" s="1">
        <v>19229</v>
      </c>
      <c r="C43" s="18">
        <v>8944</v>
      </c>
      <c r="D43" s="18">
        <v>8002</v>
      </c>
      <c r="E43" s="19">
        <f t="shared" si="0"/>
        <v>0.52779416971556714</v>
      </c>
      <c r="F43" s="24">
        <v>9193</v>
      </c>
      <c r="G43" s="24">
        <v>6794</v>
      </c>
      <c r="H43" s="25">
        <f t="shared" si="1"/>
        <v>0.57502971164070804</v>
      </c>
      <c r="I43" s="10">
        <v>7217</v>
      </c>
      <c r="J43" s="10">
        <v>5652</v>
      </c>
      <c r="K43" s="12">
        <f t="shared" si="2"/>
        <v>0.56080503535628257</v>
      </c>
      <c r="L43" s="12">
        <f t="shared" si="3"/>
        <v>3.3010865640715426E-2</v>
      </c>
      <c r="M43" s="12">
        <f t="shared" si="4"/>
        <v>-1.4224676284425475E-2</v>
      </c>
      <c r="N43" s="13" t="s">
        <v>169</v>
      </c>
    </row>
    <row r="44" spans="1:15" x14ac:dyDescent="0.25">
      <c r="A44" s="30" t="s">
        <v>42</v>
      </c>
      <c r="B44" s="1">
        <v>9586</v>
      </c>
      <c r="C44" s="18">
        <v>6083</v>
      </c>
      <c r="D44" s="18">
        <v>2479</v>
      </c>
      <c r="E44" s="19">
        <f t="shared" si="0"/>
        <v>0.71046484466246207</v>
      </c>
      <c r="F44" s="24">
        <v>5681</v>
      </c>
      <c r="G44" s="24">
        <v>2306</v>
      </c>
      <c r="H44" s="25">
        <f t="shared" si="1"/>
        <v>0.71128083135094533</v>
      </c>
      <c r="I44" s="10">
        <v>5087</v>
      </c>
      <c r="J44" s="10">
        <v>1774</v>
      </c>
      <c r="K44" s="12">
        <f t="shared" si="2"/>
        <v>0.74143710829325171</v>
      </c>
      <c r="L44" s="12">
        <f t="shared" si="3"/>
        <v>3.0972263630789643E-2</v>
      </c>
      <c r="M44" s="12">
        <f t="shared" si="4"/>
        <v>3.0156276942306381E-2</v>
      </c>
      <c r="N44" s="13" t="s">
        <v>170</v>
      </c>
    </row>
    <row r="45" spans="1:15" x14ac:dyDescent="0.25">
      <c r="A45" s="30" t="s">
        <v>43</v>
      </c>
      <c r="B45" s="1">
        <v>15419</v>
      </c>
      <c r="C45" s="18">
        <v>7027</v>
      </c>
      <c r="D45" s="18">
        <v>6852</v>
      </c>
      <c r="E45" s="19">
        <f t="shared" si="0"/>
        <v>0.50630448879602274</v>
      </c>
      <c r="F45" s="24">
        <v>6874</v>
      </c>
      <c r="G45" s="24">
        <v>5687</v>
      </c>
      <c r="H45" s="25">
        <f t="shared" si="1"/>
        <v>0.54724942281665467</v>
      </c>
      <c r="I45" s="10">
        <v>5761</v>
      </c>
      <c r="J45" s="10">
        <v>4604</v>
      </c>
      <c r="K45" s="12">
        <f t="shared" si="2"/>
        <v>0.55581283164495898</v>
      </c>
      <c r="L45" s="12">
        <f t="shared" si="3"/>
        <v>4.9508342848936238E-2</v>
      </c>
      <c r="M45" s="12">
        <f t="shared" si="4"/>
        <v>8.5634088283043086E-3</v>
      </c>
      <c r="N45" s="13" t="s">
        <v>170</v>
      </c>
    </row>
    <row r="46" spans="1:15" x14ac:dyDescent="0.25">
      <c r="A46" s="30" t="s">
        <v>44</v>
      </c>
      <c r="B46" s="1">
        <v>34264</v>
      </c>
      <c r="C46" s="18">
        <v>17587</v>
      </c>
      <c r="D46" s="18">
        <v>12781</v>
      </c>
      <c r="E46" s="19">
        <f t="shared" si="0"/>
        <v>0.57912934668071658</v>
      </c>
      <c r="F46" s="24">
        <v>16189</v>
      </c>
      <c r="G46" s="24">
        <v>11059</v>
      </c>
      <c r="H46" s="25">
        <f t="shared" si="1"/>
        <v>0.59413534938344104</v>
      </c>
      <c r="I46" s="10">
        <v>13692</v>
      </c>
      <c r="J46" s="10">
        <v>9798</v>
      </c>
      <c r="K46" s="12">
        <f t="shared" si="2"/>
        <v>0.58288633461047257</v>
      </c>
      <c r="L46" s="12">
        <f t="shared" si="3"/>
        <v>3.7569879297559838E-3</v>
      </c>
      <c r="M46" s="12">
        <f t="shared" si="4"/>
        <v>-1.1249014772968469E-2</v>
      </c>
      <c r="N46" s="13" t="s">
        <v>169</v>
      </c>
    </row>
    <row r="47" spans="1:15" x14ac:dyDescent="0.25">
      <c r="A47" s="30" t="s">
        <v>45</v>
      </c>
      <c r="B47" s="1">
        <v>46863</v>
      </c>
      <c r="C47" s="18">
        <v>24931</v>
      </c>
      <c r="D47" s="18">
        <v>17496</v>
      </c>
      <c r="E47" s="19">
        <f t="shared" si="0"/>
        <v>0.58762109034341337</v>
      </c>
      <c r="F47" s="24">
        <v>18755</v>
      </c>
      <c r="G47" s="24">
        <v>14450</v>
      </c>
      <c r="H47" s="25">
        <f t="shared" si="1"/>
        <v>0.56482457461225721</v>
      </c>
      <c r="I47" s="10">
        <v>17009</v>
      </c>
      <c r="J47" s="10">
        <v>12480</v>
      </c>
      <c r="K47" s="12">
        <f t="shared" si="2"/>
        <v>0.57679134592559933</v>
      </c>
      <c r="L47" s="12">
        <f t="shared" si="3"/>
        <v>-1.0829744417814036E-2</v>
      </c>
      <c r="M47" s="12">
        <f t="shared" si="4"/>
        <v>1.1966771313342117E-2</v>
      </c>
      <c r="N47" s="13" t="s">
        <v>172</v>
      </c>
    </row>
    <row r="48" spans="1:15" x14ac:dyDescent="0.25">
      <c r="A48" s="30" t="s">
        <v>46</v>
      </c>
      <c r="B48" s="1">
        <v>8464</v>
      </c>
      <c r="C48" s="18">
        <v>5142</v>
      </c>
      <c r="D48" s="18">
        <v>2457</v>
      </c>
      <c r="E48" s="19">
        <f t="shared" si="0"/>
        <v>0.67666798262929329</v>
      </c>
      <c r="F48" s="24">
        <v>4750</v>
      </c>
      <c r="G48" s="24">
        <v>1718</v>
      </c>
      <c r="H48" s="25">
        <f t="shared" si="1"/>
        <v>0.73438466295609151</v>
      </c>
      <c r="I48" s="10">
        <v>4220</v>
      </c>
      <c r="J48" s="10">
        <v>1579</v>
      </c>
      <c r="K48" s="12">
        <f t="shared" si="2"/>
        <v>0.72771167442662532</v>
      </c>
      <c r="L48" s="12">
        <f t="shared" si="3"/>
        <v>5.1043691797332036E-2</v>
      </c>
      <c r="M48" s="12">
        <f t="shared" si="4"/>
        <v>-6.6729885294661839E-3</v>
      </c>
      <c r="N48" s="13" t="s">
        <v>171</v>
      </c>
    </row>
    <row r="49" spans="1:15" x14ac:dyDescent="0.25">
      <c r="A49" s="30" t="s">
        <v>47</v>
      </c>
      <c r="B49" s="1">
        <v>7981</v>
      </c>
      <c r="C49" s="18">
        <v>3978</v>
      </c>
      <c r="D49" s="18">
        <v>3085</v>
      </c>
      <c r="E49" s="19">
        <f t="shared" si="0"/>
        <v>0.5632167634149795</v>
      </c>
      <c r="F49" s="24">
        <v>3853</v>
      </c>
      <c r="G49" s="24">
        <v>2439</v>
      </c>
      <c r="H49" s="25">
        <f t="shared" si="1"/>
        <v>0.6123649078194533</v>
      </c>
      <c r="I49" s="10">
        <v>3045</v>
      </c>
      <c r="J49" s="10">
        <v>2239</v>
      </c>
      <c r="K49" s="12">
        <f t="shared" si="2"/>
        <v>0.57626797880393643</v>
      </c>
      <c r="L49" s="12">
        <f t="shared" si="3"/>
        <v>1.3051215388956927E-2</v>
      </c>
      <c r="M49" s="12">
        <f t="shared" si="4"/>
        <v>-3.6096929015516865E-2</v>
      </c>
      <c r="N49" s="13" t="s">
        <v>171</v>
      </c>
    </row>
    <row r="50" spans="1:15" x14ac:dyDescent="0.25">
      <c r="A50" s="30" t="s">
        <v>48</v>
      </c>
      <c r="B50" s="1">
        <v>156833</v>
      </c>
      <c r="C50" s="18">
        <v>90166</v>
      </c>
      <c r="D50" s="18">
        <v>48205</v>
      </c>
      <c r="E50" s="19">
        <f t="shared" si="0"/>
        <v>0.65162497922252494</v>
      </c>
      <c r="F50" s="24">
        <v>73789</v>
      </c>
      <c r="G50" s="24">
        <v>41382</v>
      </c>
      <c r="H50" s="25">
        <f t="shared" si="1"/>
        <v>0.64069079889902836</v>
      </c>
      <c r="I50" s="10">
        <v>65999</v>
      </c>
      <c r="J50" s="10">
        <v>32870</v>
      </c>
      <c r="K50" s="12">
        <f t="shared" si="2"/>
        <v>0.66753987599753206</v>
      </c>
      <c r="L50" s="12">
        <f t="shared" si="3"/>
        <v>1.5914896775007126E-2</v>
      </c>
      <c r="M50" s="12">
        <f t="shared" si="4"/>
        <v>2.6849077098503704E-2</v>
      </c>
      <c r="N50" s="13" t="s">
        <v>169</v>
      </c>
    </row>
    <row r="51" spans="1:15" x14ac:dyDescent="0.25">
      <c r="A51" s="30" t="s">
        <v>49</v>
      </c>
      <c r="B51" s="1">
        <v>1201783</v>
      </c>
      <c r="C51" s="18">
        <v>753340</v>
      </c>
      <c r="D51" s="18">
        <v>311822</v>
      </c>
      <c r="E51" s="19">
        <f t="shared" si="0"/>
        <v>0.70725392006098597</v>
      </c>
      <c r="F51" s="24">
        <v>626770</v>
      </c>
      <c r="G51" s="24">
        <v>243447</v>
      </c>
      <c r="H51" s="25">
        <f t="shared" si="1"/>
        <v>0.72024563988062751</v>
      </c>
      <c r="I51" s="10">
        <v>565990</v>
      </c>
      <c r="J51" s="10">
        <v>184933</v>
      </c>
      <c r="K51" s="12">
        <f t="shared" si="2"/>
        <v>0.75372574817924076</v>
      </c>
      <c r="L51" s="12">
        <f t="shared" si="3"/>
        <v>4.6471828118254788E-2</v>
      </c>
      <c r="M51" s="12">
        <f t="shared" si="4"/>
        <v>3.3480108298613254E-2</v>
      </c>
    </row>
    <row r="52" spans="1:15" x14ac:dyDescent="0.25">
      <c r="A52" s="30" t="s">
        <v>50</v>
      </c>
      <c r="B52" s="1">
        <v>14313</v>
      </c>
      <c r="C52" s="18">
        <v>9424</v>
      </c>
      <c r="D52" s="18">
        <v>3494</v>
      </c>
      <c r="E52" s="19">
        <f t="shared" si="0"/>
        <v>0.72952469422511224</v>
      </c>
      <c r="F52" s="24">
        <v>8470</v>
      </c>
      <c r="G52" s="24">
        <v>2729</v>
      </c>
      <c r="H52" s="25">
        <f t="shared" si="1"/>
        <v>0.75631752835074562</v>
      </c>
      <c r="I52" s="10">
        <v>7921</v>
      </c>
      <c r="J52" s="10">
        <v>2271</v>
      </c>
      <c r="K52" s="12">
        <f t="shared" si="2"/>
        <v>0.7771781789638933</v>
      </c>
      <c r="L52" s="12">
        <f t="shared" si="3"/>
        <v>4.765348473878106E-2</v>
      </c>
      <c r="M52" s="12">
        <f t="shared" si="4"/>
        <v>2.086065061314768E-2</v>
      </c>
      <c r="N52" s="13" t="s">
        <v>169</v>
      </c>
    </row>
    <row r="53" spans="1:15" x14ac:dyDescent="0.25">
      <c r="A53" s="30" t="s">
        <v>51</v>
      </c>
      <c r="B53" s="1">
        <v>7183</v>
      </c>
      <c r="C53" s="18">
        <v>3521</v>
      </c>
      <c r="D53" s="18">
        <v>2548</v>
      </c>
      <c r="E53" s="19">
        <f t="shared" si="0"/>
        <v>0.58016147635524795</v>
      </c>
      <c r="F53" s="24">
        <v>3700</v>
      </c>
      <c r="G53" s="24">
        <v>1645</v>
      </c>
      <c r="H53" s="25">
        <f t="shared" si="1"/>
        <v>0.6922357343311506</v>
      </c>
      <c r="I53" s="10">
        <v>2755</v>
      </c>
      <c r="J53" s="10">
        <v>1361</v>
      </c>
      <c r="K53" s="12">
        <f t="shared" si="2"/>
        <v>0.66933916423712347</v>
      </c>
      <c r="L53" s="12">
        <f t="shared" si="3"/>
        <v>8.9177687881875523E-2</v>
      </c>
      <c r="M53" s="12">
        <f t="shared" si="4"/>
        <v>-2.2896570094027124E-2</v>
      </c>
      <c r="N53" s="13" t="s">
        <v>173</v>
      </c>
    </row>
    <row r="54" spans="1:15" x14ac:dyDescent="0.25">
      <c r="A54" s="30" t="s">
        <v>52</v>
      </c>
      <c r="B54" s="1">
        <v>20134</v>
      </c>
      <c r="C54" s="18">
        <v>9623</v>
      </c>
      <c r="D54" s="18">
        <v>7680</v>
      </c>
      <c r="E54" s="19">
        <f t="shared" si="0"/>
        <v>0.55614633300583716</v>
      </c>
      <c r="F54" s="24">
        <v>9829</v>
      </c>
      <c r="G54" s="24">
        <v>5531</v>
      </c>
      <c r="H54" s="25">
        <f t="shared" si="1"/>
        <v>0.63990885416666665</v>
      </c>
      <c r="I54" s="10">
        <v>7235</v>
      </c>
      <c r="J54" s="10">
        <v>5202</v>
      </c>
      <c r="K54" s="12">
        <f t="shared" si="2"/>
        <v>0.58173192892176573</v>
      </c>
      <c r="L54" s="12">
        <f t="shared" si="3"/>
        <v>2.5585595915928572E-2</v>
      </c>
      <c r="M54" s="12">
        <f t="shared" si="4"/>
        <v>-5.8176925244900923E-2</v>
      </c>
      <c r="N54" s="13" t="s">
        <v>171</v>
      </c>
    </row>
    <row r="55" spans="1:15" x14ac:dyDescent="0.25">
      <c r="A55" s="30" t="s">
        <v>53</v>
      </c>
      <c r="B55" s="1">
        <v>5031</v>
      </c>
      <c r="C55" s="18">
        <v>3408</v>
      </c>
      <c r="D55" s="18">
        <v>1055</v>
      </c>
      <c r="E55" s="19">
        <f t="shared" si="0"/>
        <v>0.76361192023302715</v>
      </c>
      <c r="F55" s="24">
        <v>3137</v>
      </c>
      <c r="G55" s="24">
        <v>915</v>
      </c>
      <c r="H55" s="25">
        <f t="shared" si="1"/>
        <v>0.77418558736426457</v>
      </c>
      <c r="I55" s="10">
        <v>3229</v>
      </c>
      <c r="J55" s="10">
        <v>503</v>
      </c>
      <c r="K55" s="12">
        <f t="shared" si="2"/>
        <v>0.86521972132904612</v>
      </c>
      <c r="L55" s="12">
        <f t="shared" si="3"/>
        <v>0.10160780109601897</v>
      </c>
      <c r="M55" s="12">
        <f t="shared" si="4"/>
        <v>9.103413396478155E-2</v>
      </c>
      <c r="N55" s="13" t="s">
        <v>169</v>
      </c>
    </row>
    <row r="56" spans="1:15" x14ac:dyDescent="0.25">
      <c r="A56" s="30" t="s">
        <v>54</v>
      </c>
      <c r="B56" s="1">
        <v>15099</v>
      </c>
      <c r="C56" s="18">
        <v>7936</v>
      </c>
      <c r="D56" s="18">
        <v>5669</v>
      </c>
      <c r="E56" s="19">
        <f t="shared" si="0"/>
        <v>0.5833149577361264</v>
      </c>
      <c r="F56" s="24">
        <v>7060</v>
      </c>
      <c r="G56" s="24">
        <v>4868</v>
      </c>
      <c r="H56" s="25">
        <f t="shared" si="1"/>
        <v>0.59188464118041584</v>
      </c>
      <c r="I56" s="10">
        <v>6195</v>
      </c>
      <c r="J56" s="10">
        <v>3506</v>
      </c>
      <c r="K56" s="12">
        <f t="shared" si="2"/>
        <v>0.63859395938563035</v>
      </c>
      <c r="L56" s="12">
        <f t="shared" si="3"/>
        <v>5.5279001649503945E-2</v>
      </c>
      <c r="M56" s="12">
        <f t="shared" si="4"/>
        <v>4.6709318205214512E-2</v>
      </c>
      <c r="N56" s="13" t="s">
        <v>170</v>
      </c>
    </row>
    <row r="57" spans="1:15" x14ac:dyDescent="0.25">
      <c r="A57" s="30" t="s">
        <v>55</v>
      </c>
      <c r="B57" s="1">
        <v>18470</v>
      </c>
      <c r="C57" s="18">
        <v>11770</v>
      </c>
      <c r="D57" s="18">
        <v>4603</v>
      </c>
      <c r="E57" s="19">
        <f t="shared" si="0"/>
        <v>0.71886642643376286</v>
      </c>
      <c r="F57" s="24">
        <v>10672</v>
      </c>
      <c r="G57" s="24">
        <v>4289</v>
      </c>
      <c r="H57" s="25">
        <f t="shared" si="1"/>
        <v>0.71332130205200184</v>
      </c>
      <c r="I57" s="10">
        <v>9422</v>
      </c>
      <c r="J57" s="10">
        <v>3250</v>
      </c>
      <c r="K57" s="12">
        <f t="shared" si="2"/>
        <v>0.74352904040404044</v>
      </c>
      <c r="L57" s="12">
        <f t="shared" si="3"/>
        <v>2.466261397027758E-2</v>
      </c>
      <c r="M57" s="12">
        <f t="shared" si="4"/>
        <v>3.0207738352038604E-2</v>
      </c>
      <c r="N57" s="13" t="s">
        <v>169</v>
      </c>
    </row>
    <row r="58" spans="1:15" x14ac:dyDescent="0.25">
      <c r="A58" s="30" t="s">
        <v>56</v>
      </c>
      <c r="B58" s="1">
        <v>16866</v>
      </c>
      <c r="C58" s="18">
        <v>9427</v>
      </c>
      <c r="D58" s="18">
        <v>4512</v>
      </c>
      <c r="E58" s="19">
        <f t="shared" si="0"/>
        <v>0.67630389554487413</v>
      </c>
      <c r="F58" s="24">
        <v>8209</v>
      </c>
      <c r="G58" s="24">
        <v>4464</v>
      </c>
      <c r="H58" s="25">
        <f t="shared" si="1"/>
        <v>0.64775506983350428</v>
      </c>
      <c r="I58" s="10">
        <v>6597</v>
      </c>
      <c r="J58" s="10">
        <v>3020</v>
      </c>
      <c r="K58" s="12">
        <f t="shared" si="2"/>
        <v>0.68597275657689505</v>
      </c>
      <c r="L58" s="12">
        <f t="shared" si="3"/>
        <v>9.6688610320209145E-3</v>
      </c>
      <c r="M58" s="12">
        <f t="shared" si="4"/>
        <v>3.8217686743390766E-2</v>
      </c>
      <c r="N58" s="13" t="s">
        <v>170</v>
      </c>
    </row>
    <row r="59" spans="1:15" x14ac:dyDescent="0.25">
      <c r="A59" s="30" t="s">
        <v>57</v>
      </c>
      <c r="B59" s="1">
        <v>29400</v>
      </c>
      <c r="C59" s="18">
        <v>18058</v>
      </c>
      <c r="D59" s="18">
        <v>7879</v>
      </c>
      <c r="E59" s="19">
        <f t="shared" si="0"/>
        <v>0.69622546940663921</v>
      </c>
      <c r="F59" s="24">
        <v>15812</v>
      </c>
      <c r="G59" s="24">
        <v>6815</v>
      </c>
      <c r="H59" s="25">
        <f t="shared" si="1"/>
        <v>0.69881115481504397</v>
      </c>
      <c r="I59" s="10">
        <v>14174</v>
      </c>
      <c r="J59" s="10">
        <v>5730</v>
      </c>
      <c r="K59" s="12">
        <f t="shared" si="2"/>
        <v>0.71211816720257237</v>
      </c>
      <c r="L59" s="12">
        <f t="shared" si="3"/>
        <v>1.5892697795933164E-2</v>
      </c>
      <c r="M59" s="12">
        <f t="shared" si="4"/>
        <v>1.3307012387528405E-2</v>
      </c>
      <c r="N59" s="13" t="s">
        <v>169</v>
      </c>
    </row>
    <row r="60" spans="1:15" x14ac:dyDescent="0.25">
      <c r="A60" s="30" t="s">
        <v>58</v>
      </c>
      <c r="B60" s="1">
        <v>43650</v>
      </c>
      <c r="C60" s="18">
        <v>24040</v>
      </c>
      <c r="D60" s="18">
        <v>15230</v>
      </c>
      <c r="E60" s="19">
        <f t="shared" si="0"/>
        <v>0.61217214158390632</v>
      </c>
      <c r="F60" s="24">
        <v>19368</v>
      </c>
      <c r="G60" s="24">
        <v>12353</v>
      </c>
      <c r="H60" s="25">
        <f t="shared" si="1"/>
        <v>0.61057343715519685</v>
      </c>
      <c r="I60" s="10">
        <v>17340</v>
      </c>
      <c r="J60" s="10">
        <v>10490</v>
      </c>
      <c r="K60" s="12">
        <f t="shared" si="2"/>
        <v>0.6230686309737693</v>
      </c>
      <c r="L60" s="12">
        <f t="shared" si="3"/>
        <v>1.0896489389862984E-2</v>
      </c>
      <c r="M60" s="12">
        <f t="shared" si="4"/>
        <v>1.2495193818572448E-2</v>
      </c>
      <c r="N60" s="13" t="s">
        <v>172</v>
      </c>
    </row>
    <row r="61" spans="1:15" x14ac:dyDescent="0.25">
      <c r="A61" s="30" t="s">
        <v>59</v>
      </c>
      <c r="B61" s="1">
        <v>8218</v>
      </c>
      <c r="C61" s="18">
        <v>3528</v>
      </c>
      <c r="D61" s="18">
        <v>3820</v>
      </c>
      <c r="E61" s="19">
        <f t="shared" si="0"/>
        <v>0.48013064779531844</v>
      </c>
      <c r="F61" s="24">
        <v>3437</v>
      </c>
      <c r="G61" s="24">
        <v>2928</v>
      </c>
      <c r="H61" s="25">
        <f t="shared" si="1"/>
        <v>0.53998428908091123</v>
      </c>
      <c r="I61" s="10">
        <v>2466</v>
      </c>
      <c r="J61" s="10">
        <v>2507</v>
      </c>
      <c r="K61" s="12">
        <f t="shared" si="2"/>
        <v>0.49587773979489241</v>
      </c>
      <c r="L61" s="12">
        <f t="shared" si="3"/>
        <v>1.574709199957397E-2</v>
      </c>
      <c r="M61" s="12">
        <f t="shared" si="4"/>
        <v>-4.4106549286018815E-2</v>
      </c>
      <c r="N61" s="13" t="s">
        <v>171</v>
      </c>
    </row>
    <row r="62" spans="1:15" x14ac:dyDescent="0.25">
      <c r="A62" s="30" t="s">
        <v>60</v>
      </c>
      <c r="B62" s="1">
        <v>11347</v>
      </c>
      <c r="C62" s="18">
        <v>7733</v>
      </c>
      <c r="D62" s="18">
        <v>2444</v>
      </c>
      <c r="E62" s="19">
        <f t="shared" si="0"/>
        <v>0.75985064360813603</v>
      </c>
      <c r="F62" s="24">
        <v>6639</v>
      </c>
      <c r="G62" s="24">
        <v>2282</v>
      </c>
      <c r="H62" s="25">
        <f t="shared" si="1"/>
        <v>0.74419908082053576</v>
      </c>
      <c r="I62" s="10">
        <v>6600</v>
      </c>
      <c r="J62" s="10">
        <v>1754</v>
      </c>
      <c r="K62" s="12">
        <f t="shared" si="2"/>
        <v>0.79004069906631558</v>
      </c>
      <c r="L62" s="12">
        <f t="shared" si="3"/>
        <v>3.0190055458179543E-2</v>
      </c>
      <c r="M62" s="12">
        <f t="shared" si="4"/>
        <v>4.5841618245779814E-2</v>
      </c>
      <c r="N62" s="13" t="s">
        <v>169</v>
      </c>
    </row>
    <row r="63" spans="1:15" x14ac:dyDescent="0.25">
      <c r="A63" s="30" t="s">
        <v>61</v>
      </c>
      <c r="B63" s="1">
        <v>58078</v>
      </c>
      <c r="C63" s="18">
        <v>33399</v>
      </c>
      <c r="D63" s="18">
        <v>18467</v>
      </c>
      <c r="E63" s="19">
        <f t="shared" si="0"/>
        <v>0.64394786565380013</v>
      </c>
      <c r="F63" s="24">
        <v>29963</v>
      </c>
      <c r="G63" s="24">
        <v>13496</v>
      </c>
      <c r="H63" s="25">
        <f t="shared" si="1"/>
        <v>0.68945442831174208</v>
      </c>
      <c r="I63" s="10">
        <v>26604</v>
      </c>
      <c r="J63" s="10">
        <v>10374</v>
      </c>
      <c r="K63" s="12">
        <f t="shared" si="2"/>
        <v>0.71945481096868413</v>
      </c>
      <c r="L63" s="12">
        <f t="shared" si="3"/>
        <v>7.5506945314884E-2</v>
      </c>
      <c r="M63" s="12">
        <f t="shared" si="4"/>
        <v>3.0000382656942048E-2</v>
      </c>
      <c r="N63" s="13" t="s">
        <v>170</v>
      </c>
      <c r="O63" t="s">
        <v>176</v>
      </c>
    </row>
    <row r="64" spans="1:15" x14ac:dyDescent="0.25">
      <c r="A64" s="30" t="s">
        <v>62</v>
      </c>
      <c r="B64" s="1">
        <v>20399</v>
      </c>
      <c r="C64" s="18">
        <v>12867</v>
      </c>
      <c r="D64" s="18">
        <v>5435</v>
      </c>
      <c r="E64" s="19">
        <f t="shared" si="0"/>
        <v>0.70303791935307614</v>
      </c>
      <c r="F64" s="24">
        <v>11438</v>
      </c>
      <c r="G64" s="24">
        <v>5138</v>
      </c>
      <c r="H64" s="25">
        <f t="shared" si="1"/>
        <v>0.69003378378378377</v>
      </c>
      <c r="I64" s="10">
        <v>10104</v>
      </c>
      <c r="J64" s="10">
        <v>4257</v>
      </c>
      <c r="K64" s="12">
        <f t="shared" si="2"/>
        <v>0.70357217463964905</v>
      </c>
      <c r="L64" s="12">
        <f t="shared" si="3"/>
        <v>5.3425528657291554E-4</v>
      </c>
      <c r="M64" s="12">
        <f t="shared" si="4"/>
        <v>1.3538390855865279E-2</v>
      </c>
      <c r="N64" s="13" t="s">
        <v>169</v>
      </c>
    </row>
    <row r="65" spans="1:14" x14ac:dyDescent="0.25">
      <c r="A65" s="30" t="s">
        <v>63</v>
      </c>
      <c r="B65" s="1">
        <v>34380</v>
      </c>
      <c r="C65" s="18">
        <v>20439</v>
      </c>
      <c r="D65" s="18">
        <v>9821</v>
      </c>
      <c r="E65" s="19">
        <f t="shared" si="0"/>
        <v>0.6754461335095836</v>
      </c>
      <c r="F65" s="24">
        <v>18326</v>
      </c>
      <c r="G65" s="24">
        <v>8693</v>
      </c>
      <c r="H65" s="25">
        <f t="shared" si="1"/>
        <v>0.67826344424294016</v>
      </c>
      <c r="I65" s="10">
        <v>17221</v>
      </c>
      <c r="J65" s="10">
        <v>6685</v>
      </c>
      <c r="K65" s="12">
        <f t="shared" si="2"/>
        <v>0.72036308876432698</v>
      </c>
      <c r="L65" s="12">
        <f t="shared" si="3"/>
        <v>4.4916955254743374E-2</v>
      </c>
      <c r="M65" s="12">
        <f t="shared" si="4"/>
        <v>4.2099644521386814E-2</v>
      </c>
      <c r="N65" s="13" t="s">
        <v>170</v>
      </c>
    </row>
    <row r="66" spans="1:14" x14ac:dyDescent="0.25">
      <c r="A66" s="30" t="s">
        <v>64</v>
      </c>
      <c r="B66" s="1">
        <v>21859</v>
      </c>
      <c r="C66" s="18">
        <v>9720</v>
      </c>
      <c r="D66" s="18">
        <v>9792</v>
      </c>
      <c r="E66" s="19">
        <f t="shared" si="0"/>
        <v>0.49815498154981552</v>
      </c>
      <c r="F66" s="24">
        <v>2214</v>
      </c>
      <c r="G66" s="24">
        <v>2634</v>
      </c>
      <c r="H66" s="25">
        <f t="shared" si="1"/>
        <v>0.4566831683168317</v>
      </c>
      <c r="I66" s="10">
        <v>7141</v>
      </c>
      <c r="J66" s="10">
        <v>6844</v>
      </c>
      <c r="K66" s="12">
        <f t="shared" si="2"/>
        <v>0.51061851984268858</v>
      </c>
      <c r="L66" s="12">
        <f t="shared" si="3"/>
        <v>1.2463538292873055E-2</v>
      </c>
      <c r="M66" s="12">
        <f t="shared" si="4"/>
        <v>5.3935351525856878E-2</v>
      </c>
      <c r="N66" s="13" t="s">
        <v>171</v>
      </c>
    </row>
    <row r="67" spans="1:14" x14ac:dyDescent="0.25">
      <c r="A67" s="30" t="s">
        <v>65</v>
      </c>
      <c r="B67" s="1">
        <v>33424</v>
      </c>
      <c r="C67" s="18">
        <v>16659</v>
      </c>
      <c r="D67" s="18">
        <v>12549</v>
      </c>
      <c r="E67" s="19">
        <f t="shared" ref="E67:E91" si="5">C67/(C67+D67)</f>
        <v>0.57035743631881675</v>
      </c>
      <c r="F67" s="24">
        <v>16598</v>
      </c>
      <c r="G67" s="24">
        <v>9168</v>
      </c>
      <c r="H67" s="25">
        <f t="shared" ref="H67:H91" si="6">F67/(F67+G67)</f>
        <v>0.64418225568578746</v>
      </c>
      <c r="I67" s="10">
        <v>12653</v>
      </c>
      <c r="J67" s="10">
        <v>8582</v>
      </c>
      <c r="K67" s="12">
        <f t="shared" ref="K67:K91" si="7">I67/(I67+J67)</f>
        <v>0.59585589828113961</v>
      </c>
      <c r="L67" s="12">
        <f t="shared" si="3"/>
        <v>2.549846196232286E-2</v>
      </c>
      <c r="M67" s="12">
        <f t="shared" si="4"/>
        <v>-4.8326357404647857E-2</v>
      </c>
      <c r="N67" s="13" t="s">
        <v>171</v>
      </c>
    </row>
    <row r="68" spans="1:14" x14ac:dyDescent="0.25">
      <c r="A68" s="30" t="s">
        <v>66</v>
      </c>
      <c r="B68" s="1">
        <v>1202</v>
      </c>
      <c r="C68" s="18">
        <v>444</v>
      </c>
      <c r="D68" s="18">
        <v>628</v>
      </c>
      <c r="E68" s="19">
        <f t="shared" si="5"/>
        <v>0.41417910447761191</v>
      </c>
      <c r="F68" s="24">
        <v>471</v>
      </c>
      <c r="G68" s="24">
        <v>450</v>
      </c>
      <c r="H68" s="25">
        <f t="shared" si="6"/>
        <v>0.51140065146579805</v>
      </c>
      <c r="I68" s="10">
        <v>294</v>
      </c>
      <c r="J68" s="10">
        <v>444</v>
      </c>
      <c r="K68" s="12">
        <f t="shared" si="7"/>
        <v>0.3983739837398374</v>
      </c>
      <c r="L68" s="12">
        <f t="shared" ref="L68:L131" si="8">K68-E68</f>
        <v>-1.5805120737774514E-2</v>
      </c>
      <c r="M68" s="12">
        <f t="shared" ref="M68:M131" si="9">K68-H68</f>
        <v>-0.11302666772596065</v>
      </c>
      <c r="N68" s="13" t="s">
        <v>171</v>
      </c>
    </row>
    <row r="69" spans="1:14" x14ac:dyDescent="0.25">
      <c r="A69" s="30" t="s">
        <v>67</v>
      </c>
      <c r="B69" s="1">
        <v>4679</v>
      </c>
      <c r="C69" s="18">
        <v>1965</v>
      </c>
      <c r="D69" s="18">
        <v>2160</v>
      </c>
      <c r="E69" s="19">
        <f t="shared" si="5"/>
        <v>0.47636363636363638</v>
      </c>
      <c r="F69" s="24">
        <v>1792</v>
      </c>
      <c r="G69" s="24">
        <v>1702</v>
      </c>
      <c r="H69" s="25">
        <f t="shared" si="6"/>
        <v>0.51287922152261023</v>
      </c>
      <c r="I69" s="10">
        <v>1368</v>
      </c>
      <c r="J69" s="10">
        <v>1563</v>
      </c>
      <c r="K69" s="12">
        <f t="shared" si="7"/>
        <v>0.46673490276356194</v>
      </c>
      <c r="L69" s="12">
        <f t="shared" si="8"/>
        <v>-9.628733600074435E-3</v>
      </c>
      <c r="M69" s="12">
        <f t="shared" si="9"/>
        <v>-4.6144318759048286E-2</v>
      </c>
      <c r="N69" s="13" t="s">
        <v>171</v>
      </c>
    </row>
    <row r="70" spans="1:14" x14ac:dyDescent="0.25">
      <c r="A70" s="30" t="s">
        <v>68</v>
      </c>
      <c r="B70" s="1">
        <v>11293</v>
      </c>
      <c r="C70" s="18">
        <v>6546</v>
      </c>
      <c r="D70" s="18">
        <v>2778</v>
      </c>
      <c r="E70" s="19">
        <f t="shared" si="5"/>
        <v>0.70205920205920203</v>
      </c>
      <c r="F70" s="24">
        <v>5568</v>
      </c>
      <c r="G70" s="24">
        <v>2570</v>
      </c>
      <c r="H70" s="25">
        <f t="shared" si="6"/>
        <v>0.68419759154583437</v>
      </c>
      <c r="I70" s="10">
        <v>4567</v>
      </c>
      <c r="J70" s="10">
        <v>1717</v>
      </c>
      <c r="K70" s="12">
        <f t="shared" si="7"/>
        <v>0.72676639083386374</v>
      </c>
      <c r="L70" s="12">
        <f t="shared" si="8"/>
        <v>2.4707188774661715E-2</v>
      </c>
      <c r="M70" s="12">
        <f t="shared" si="9"/>
        <v>4.2568799288029369E-2</v>
      </c>
      <c r="N70" s="13" t="s">
        <v>170</v>
      </c>
    </row>
    <row r="71" spans="1:14" x14ac:dyDescent="0.25">
      <c r="A71" s="30" t="s">
        <v>69</v>
      </c>
      <c r="B71" s="1">
        <v>15342</v>
      </c>
      <c r="C71" s="18">
        <v>7255</v>
      </c>
      <c r="D71" s="18">
        <v>6503</v>
      </c>
      <c r="E71" s="19">
        <f t="shared" si="5"/>
        <v>0.52732955371420265</v>
      </c>
      <c r="F71" s="24">
        <v>6600</v>
      </c>
      <c r="G71" s="24">
        <v>5316</v>
      </c>
      <c r="H71" s="25">
        <f t="shared" si="6"/>
        <v>0.55387713997985899</v>
      </c>
      <c r="I71" s="10">
        <v>5714</v>
      </c>
      <c r="J71" s="10">
        <v>4613</v>
      </c>
      <c r="K71" s="12">
        <f t="shared" si="7"/>
        <v>0.55330686549820862</v>
      </c>
      <c r="L71" s="12">
        <f t="shared" si="8"/>
        <v>2.5977311784005974E-2</v>
      </c>
      <c r="M71" s="12">
        <f t="shared" si="9"/>
        <v>-5.7027448165036798E-4</v>
      </c>
      <c r="N71" s="13" t="s">
        <v>170</v>
      </c>
    </row>
    <row r="72" spans="1:14" x14ac:dyDescent="0.25">
      <c r="A72" s="30" t="s">
        <v>70</v>
      </c>
      <c r="B72" s="1">
        <v>6004</v>
      </c>
      <c r="C72" s="18">
        <v>3731</v>
      </c>
      <c r="D72" s="18">
        <v>1606</v>
      </c>
      <c r="E72" s="19">
        <f t="shared" si="5"/>
        <v>0.69908188120667036</v>
      </c>
      <c r="F72" s="24">
        <v>3276</v>
      </c>
      <c r="G72" s="24">
        <v>1345</v>
      </c>
      <c r="H72" s="25">
        <f t="shared" si="6"/>
        <v>0.70893745942436703</v>
      </c>
      <c r="I72" s="10">
        <v>3306</v>
      </c>
      <c r="J72" s="10">
        <v>1218</v>
      </c>
      <c r="K72" s="12">
        <f t="shared" si="7"/>
        <v>0.73076923076923073</v>
      </c>
      <c r="L72" s="12">
        <f t="shared" si="8"/>
        <v>3.1687349562560363E-2</v>
      </c>
      <c r="M72" s="12">
        <f t="shared" si="9"/>
        <v>2.1831771344863693E-2</v>
      </c>
      <c r="N72" s="13" t="s">
        <v>174</v>
      </c>
    </row>
    <row r="73" spans="1:14" x14ac:dyDescent="0.25">
      <c r="A73" s="30" t="s">
        <v>71</v>
      </c>
      <c r="B73" s="1">
        <v>10263</v>
      </c>
      <c r="C73" s="18">
        <v>5655</v>
      </c>
      <c r="D73" s="18">
        <v>3111</v>
      </c>
      <c r="E73" s="19">
        <f t="shared" si="5"/>
        <v>0.64510609171800137</v>
      </c>
      <c r="F73" s="24">
        <v>4818</v>
      </c>
      <c r="G73" s="24">
        <v>2811</v>
      </c>
      <c r="H73" s="25">
        <f t="shared" si="6"/>
        <v>0.63153755406999612</v>
      </c>
      <c r="I73" s="10">
        <v>4303</v>
      </c>
      <c r="J73" s="10">
        <v>2091</v>
      </c>
      <c r="K73" s="12">
        <f t="shared" si="7"/>
        <v>0.67297466374726311</v>
      </c>
      <c r="L73" s="12">
        <f t="shared" si="8"/>
        <v>2.786857202926174E-2</v>
      </c>
      <c r="M73" s="12">
        <f t="shared" si="9"/>
        <v>4.1437109677266992E-2</v>
      </c>
      <c r="N73" s="13" t="s">
        <v>170</v>
      </c>
    </row>
    <row r="74" spans="1:14" x14ac:dyDescent="0.25">
      <c r="A74" s="30" t="s">
        <v>72</v>
      </c>
      <c r="B74" s="1">
        <v>6278</v>
      </c>
      <c r="C74" s="18">
        <v>2735</v>
      </c>
      <c r="D74" s="18">
        <v>2721</v>
      </c>
      <c r="E74" s="19">
        <f t="shared" si="5"/>
        <v>0.5012829912023461</v>
      </c>
      <c r="F74" s="24">
        <v>2432</v>
      </c>
      <c r="G74" s="24">
        <v>2039</v>
      </c>
      <c r="H74" s="25">
        <f t="shared" si="6"/>
        <v>0.5439498993513755</v>
      </c>
      <c r="I74" s="10">
        <v>1937</v>
      </c>
      <c r="J74" s="10">
        <v>1621</v>
      </c>
      <c r="K74" s="12">
        <f t="shared" si="7"/>
        <v>0.54440697020798201</v>
      </c>
      <c r="L74" s="12">
        <f t="shared" si="8"/>
        <v>4.3123979005635915E-2</v>
      </c>
      <c r="M74" s="12">
        <f t="shared" si="9"/>
        <v>4.5707085660651181E-4</v>
      </c>
      <c r="N74" s="13" t="s">
        <v>170</v>
      </c>
    </row>
    <row r="75" spans="1:14" x14ac:dyDescent="0.25">
      <c r="A75" s="30" t="s">
        <v>73</v>
      </c>
      <c r="B75" s="1">
        <v>73880</v>
      </c>
      <c r="C75" s="18">
        <v>33031</v>
      </c>
      <c r="D75" s="18">
        <v>33263</v>
      </c>
      <c r="E75" s="19">
        <f t="shared" si="5"/>
        <v>0.49825021872265968</v>
      </c>
      <c r="F75" s="24">
        <v>28362</v>
      </c>
      <c r="G75" s="24">
        <v>24702</v>
      </c>
      <c r="H75" s="25">
        <f t="shared" si="6"/>
        <v>0.53448665762098602</v>
      </c>
      <c r="I75" s="10">
        <v>28347</v>
      </c>
      <c r="J75" s="10">
        <v>25902</v>
      </c>
      <c r="K75" s="12">
        <f t="shared" si="7"/>
        <v>0.52253497760327383</v>
      </c>
      <c r="L75" s="12">
        <f t="shared" si="8"/>
        <v>2.4284758880614155E-2</v>
      </c>
      <c r="M75" s="12">
        <f t="shared" si="9"/>
        <v>-1.1951680017712185E-2</v>
      </c>
      <c r="N75" s="13" t="s">
        <v>172</v>
      </c>
    </row>
    <row r="76" spans="1:14" x14ac:dyDescent="0.25">
      <c r="A76" s="30" t="s">
        <v>74</v>
      </c>
      <c r="B76" s="1">
        <v>5963</v>
      </c>
      <c r="C76" s="18">
        <v>3416</v>
      </c>
      <c r="D76" s="18">
        <v>1818</v>
      </c>
      <c r="E76" s="19">
        <f t="shared" si="5"/>
        <v>0.65265571264807032</v>
      </c>
      <c r="F76" s="24">
        <v>3238</v>
      </c>
      <c r="G76" s="24">
        <v>1458</v>
      </c>
      <c r="H76" s="25">
        <f t="shared" si="6"/>
        <v>0.6895229982964225</v>
      </c>
      <c r="I76" s="10">
        <v>2899</v>
      </c>
      <c r="J76" s="10">
        <v>1426</v>
      </c>
      <c r="K76" s="12">
        <f t="shared" si="7"/>
        <v>0.67028901734104052</v>
      </c>
      <c r="L76" s="12">
        <f t="shared" si="8"/>
        <v>1.7633304692970198E-2</v>
      </c>
      <c r="M76" s="12">
        <f t="shared" si="9"/>
        <v>-1.923398095538198E-2</v>
      </c>
      <c r="N76" s="13" t="s">
        <v>169</v>
      </c>
    </row>
    <row r="77" spans="1:14" x14ac:dyDescent="0.25">
      <c r="A77" s="30" t="s">
        <v>75</v>
      </c>
      <c r="B77" s="1">
        <v>47958</v>
      </c>
      <c r="C77" s="18">
        <v>30683</v>
      </c>
      <c r="D77" s="18">
        <v>10334</v>
      </c>
      <c r="E77" s="19">
        <f t="shared" si="5"/>
        <v>0.74805568422849067</v>
      </c>
      <c r="F77" s="24">
        <v>26449</v>
      </c>
      <c r="G77" s="24">
        <v>7778</v>
      </c>
      <c r="H77" s="25">
        <f t="shared" si="6"/>
        <v>0.77275250533204776</v>
      </c>
      <c r="I77" s="10">
        <v>21494</v>
      </c>
      <c r="J77" s="10">
        <v>7514</v>
      </c>
      <c r="K77" s="12">
        <f t="shared" si="7"/>
        <v>0.74096800882515168</v>
      </c>
      <c r="L77" s="12">
        <f t="shared" si="8"/>
        <v>-7.0876754033389888E-3</v>
      </c>
      <c r="M77" s="12">
        <f t="shared" si="9"/>
        <v>-3.1784496506896076E-2</v>
      </c>
      <c r="N77" s="13" t="s">
        <v>175</v>
      </c>
    </row>
    <row r="78" spans="1:14" x14ac:dyDescent="0.25">
      <c r="A78" s="30" t="s">
        <v>76</v>
      </c>
      <c r="B78" s="1">
        <v>6522</v>
      </c>
      <c r="C78" s="18">
        <v>3281</v>
      </c>
      <c r="D78" s="18">
        <v>2576</v>
      </c>
      <c r="E78" s="19">
        <f t="shared" si="5"/>
        <v>0.56018439474133519</v>
      </c>
      <c r="F78" s="24">
        <v>2916</v>
      </c>
      <c r="G78" s="24">
        <v>2151</v>
      </c>
      <c r="H78" s="25">
        <f t="shared" si="6"/>
        <v>0.57548845470692722</v>
      </c>
      <c r="I78" s="10">
        <v>2640</v>
      </c>
      <c r="J78" s="10">
        <v>1703</v>
      </c>
      <c r="K78" s="12">
        <f t="shared" si="7"/>
        <v>0.6078747409624683</v>
      </c>
      <c r="L78" s="12">
        <f t="shared" si="8"/>
        <v>4.7690346221133106E-2</v>
      </c>
      <c r="M78" s="12">
        <f t="shared" si="9"/>
        <v>3.2386286255541075E-2</v>
      </c>
      <c r="N78" s="13" t="s">
        <v>170</v>
      </c>
    </row>
    <row r="79" spans="1:14" x14ac:dyDescent="0.25">
      <c r="A79" s="30" t="s">
        <v>77</v>
      </c>
      <c r="B79" s="1">
        <v>4036</v>
      </c>
      <c r="C79" s="18">
        <v>2395</v>
      </c>
      <c r="D79" s="18">
        <v>1225</v>
      </c>
      <c r="E79" s="19">
        <f t="shared" si="5"/>
        <v>0.66160220994475138</v>
      </c>
      <c r="F79" s="24">
        <v>2093</v>
      </c>
      <c r="G79" s="24">
        <v>1024</v>
      </c>
      <c r="H79" s="25">
        <f t="shared" si="6"/>
        <v>0.67147898620468394</v>
      </c>
      <c r="I79" s="10">
        <v>1855</v>
      </c>
      <c r="J79" s="10">
        <v>866</v>
      </c>
      <c r="K79" s="12">
        <f t="shared" si="7"/>
        <v>0.68173465637633224</v>
      </c>
      <c r="L79" s="12">
        <f t="shared" si="8"/>
        <v>2.0132446431580853E-2</v>
      </c>
      <c r="M79" s="12">
        <f t="shared" si="9"/>
        <v>1.0255670171648301E-2</v>
      </c>
      <c r="N79" s="13" t="s">
        <v>169</v>
      </c>
    </row>
    <row r="80" spans="1:14" x14ac:dyDescent="0.25">
      <c r="A80" s="30" t="s">
        <v>78</v>
      </c>
      <c r="B80" s="1">
        <v>4246</v>
      </c>
      <c r="C80" s="18">
        <v>2767</v>
      </c>
      <c r="D80" s="18">
        <v>992</v>
      </c>
      <c r="E80" s="19">
        <f t="shared" si="5"/>
        <v>0.73610002660281992</v>
      </c>
      <c r="F80" s="24">
        <v>2316</v>
      </c>
      <c r="G80" s="24">
        <v>930</v>
      </c>
      <c r="H80" s="25">
        <f t="shared" si="6"/>
        <v>0.71349353049907582</v>
      </c>
      <c r="I80" s="10">
        <v>2199</v>
      </c>
      <c r="J80" s="10">
        <v>715</v>
      </c>
      <c r="K80" s="12">
        <f t="shared" si="7"/>
        <v>0.75463280713795466</v>
      </c>
      <c r="L80" s="12">
        <f t="shared" si="8"/>
        <v>1.8532780535134741E-2</v>
      </c>
      <c r="M80" s="12">
        <f t="shared" si="9"/>
        <v>4.1139276638878841E-2</v>
      </c>
      <c r="N80" s="13" t="s">
        <v>170</v>
      </c>
    </row>
    <row r="81" spans="1:15" x14ac:dyDescent="0.25">
      <c r="A81" s="30" t="s">
        <v>79</v>
      </c>
      <c r="B81" s="1">
        <v>21815</v>
      </c>
      <c r="C81" s="18">
        <v>14237</v>
      </c>
      <c r="D81" s="18">
        <v>5418</v>
      </c>
      <c r="E81" s="19">
        <f t="shared" si="5"/>
        <v>0.72434495039430169</v>
      </c>
      <c r="F81" s="24">
        <v>13078</v>
      </c>
      <c r="G81" s="24">
        <v>4132</v>
      </c>
      <c r="H81" s="25">
        <f t="shared" si="6"/>
        <v>0.75990703079604882</v>
      </c>
      <c r="I81" s="10">
        <v>12423</v>
      </c>
      <c r="J81" s="10">
        <v>3370</v>
      </c>
      <c r="K81" s="12">
        <f t="shared" si="7"/>
        <v>0.78661432280124111</v>
      </c>
      <c r="L81" s="12">
        <f t="shared" si="8"/>
        <v>6.2269372406939416E-2</v>
      </c>
      <c r="M81" s="12">
        <f t="shared" si="9"/>
        <v>2.6707292005192285E-2</v>
      </c>
      <c r="N81" s="13" t="s">
        <v>169</v>
      </c>
    </row>
    <row r="82" spans="1:15" x14ac:dyDescent="0.25">
      <c r="A82" s="30" t="s">
        <v>80</v>
      </c>
      <c r="B82" s="1">
        <v>12688</v>
      </c>
      <c r="C82" s="18">
        <v>7153</v>
      </c>
      <c r="D82" s="18">
        <v>4062</v>
      </c>
      <c r="E82" s="19">
        <f t="shared" si="5"/>
        <v>0.63780650913954529</v>
      </c>
      <c r="F82" s="24">
        <v>6177</v>
      </c>
      <c r="G82" s="24">
        <v>3111</v>
      </c>
      <c r="H82" s="25">
        <f t="shared" si="6"/>
        <v>0.6650516795865633</v>
      </c>
      <c r="I82" s="10">
        <v>5862</v>
      </c>
      <c r="J82" s="10">
        <v>2343</v>
      </c>
      <c r="K82" s="12">
        <f t="shared" si="7"/>
        <v>0.71444241316270563</v>
      </c>
      <c r="L82" s="12">
        <f t="shared" si="8"/>
        <v>7.6635904023160339E-2</v>
      </c>
      <c r="M82" s="12">
        <f t="shared" si="9"/>
        <v>4.9390733576142321E-2</v>
      </c>
      <c r="N82" s="13" t="s">
        <v>170</v>
      </c>
      <c r="O82" t="s">
        <v>176</v>
      </c>
    </row>
    <row r="83" spans="1:15" x14ac:dyDescent="0.25">
      <c r="A83" s="30" t="s">
        <v>81</v>
      </c>
      <c r="B83" s="1">
        <v>11582</v>
      </c>
      <c r="C83" s="18">
        <v>5739</v>
      </c>
      <c r="D83" s="18">
        <v>4175</v>
      </c>
      <c r="E83" s="19">
        <f t="shared" si="5"/>
        <v>0.5788783538430502</v>
      </c>
      <c r="F83" s="24">
        <v>4974</v>
      </c>
      <c r="G83" s="24">
        <v>3692</v>
      </c>
      <c r="H83" s="25">
        <f t="shared" si="6"/>
        <v>0.5739672282483268</v>
      </c>
      <c r="I83" s="10">
        <v>4191</v>
      </c>
      <c r="J83" s="10">
        <v>2799</v>
      </c>
      <c r="K83" s="12">
        <f t="shared" si="7"/>
        <v>0.59957081545064372</v>
      </c>
      <c r="L83" s="12">
        <f t="shared" si="8"/>
        <v>2.0692461607593526E-2</v>
      </c>
      <c r="M83" s="12">
        <f t="shared" si="9"/>
        <v>2.5603587202316924E-2</v>
      </c>
      <c r="N83" s="13" t="s">
        <v>170</v>
      </c>
    </row>
    <row r="84" spans="1:15" x14ac:dyDescent="0.25">
      <c r="A84" s="30" t="s">
        <v>82</v>
      </c>
      <c r="B84" s="1">
        <v>60291</v>
      </c>
      <c r="C84" s="18">
        <v>28210</v>
      </c>
      <c r="D84" s="18">
        <v>24524</v>
      </c>
      <c r="E84" s="19">
        <f t="shared" si="5"/>
        <v>0.53494898926688661</v>
      </c>
      <c r="F84" s="24">
        <v>27050</v>
      </c>
      <c r="G84" s="24">
        <v>18476</v>
      </c>
      <c r="H84" s="25">
        <f t="shared" si="6"/>
        <v>0.59416597109344116</v>
      </c>
      <c r="I84" s="10">
        <v>21629</v>
      </c>
      <c r="J84" s="10">
        <v>17547</v>
      </c>
      <c r="K84" s="12">
        <f t="shared" si="7"/>
        <v>0.55209822340208292</v>
      </c>
      <c r="L84" s="12">
        <f t="shared" si="8"/>
        <v>1.7149234135196312E-2</v>
      </c>
      <c r="M84" s="12">
        <f t="shared" si="9"/>
        <v>-4.2067747691358237E-2</v>
      </c>
      <c r="N84" s="13" t="s">
        <v>171</v>
      </c>
    </row>
    <row r="85" spans="1:15" x14ac:dyDescent="0.25">
      <c r="A85" s="30" t="s">
        <v>83</v>
      </c>
      <c r="B85" s="1">
        <v>39</v>
      </c>
      <c r="C85" s="18">
        <v>23</v>
      </c>
      <c r="D85" s="18">
        <v>15</v>
      </c>
      <c r="E85" s="19">
        <f t="shared" si="5"/>
        <v>0.60526315789473684</v>
      </c>
      <c r="F85" s="24">
        <v>7</v>
      </c>
      <c r="G85" s="24">
        <v>7</v>
      </c>
      <c r="H85" s="25">
        <f t="shared" si="6"/>
        <v>0.5</v>
      </c>
      <c r="I85" s="10">
        <v>0</v>
      </c>
      <c r="J85" s="10">
        <v>0</v>
      </c>
      <c r="K85" s="12">
        <v>0</v>
      </c>
      <c r="L85" s="12">
        <f t="shared" si="8"/>
        <v>-0.60526315789473684</v>
      </c>
      <c r="M85" s="12">
        <f t="shared" si="9"/>
        <v>-0.5</v>
      </c>
      <c r="N85" s="13" t="s">
        <v>169</v>
      </c>
    </row>
    <row r="86" spans="1:15" x14ac:dyDescent="0.25">
      <c r="A86" s="30" t="s">
        <v>84</v>
      </c>
      <c r="B86" s="1">
        <v>12003</v>
      </c>
      <c r="C86" s="18">
        <v>6376</v>
      </c>
      <c r="D86" s="18">
        <v>4003</v>
      </c>
      <c r="E86" s="19">
        <f t="shared" si="5"/>
        <v>0.61431737161576261</v>
      </c>
      <c r="F86" s="24">
        <v>5170</v>
      </c>
      <c r="G86" s="24">
        <v>3413</v>
      </c>
      <c r="H86" s="25">
        <f t="shared" si="6"/>
        <v>0.60235348945590117</v>
      </c>
      <c r="I86" s="10">
        <v>4179</v>
      </c>
      <c r="J86" s="10">
        <v>2789</v>
      </c>
      <c r="K86" s="12">
        <f t="shared" si="7"/>
        <v>0.59974167623421359</v>
      </c>
      <c r="L86" s="12">
        <f t="shared" si="8"/>
        <v>-1.4575695381549014E-2</v>
      </c>
      <c r="M86" s="12">
        <f t="shared" si="9"/>
        <v>-2.6118132216875756E-3</v>
      </c>
      <c r="N86" s="13" t="s">
        <v>170</v>
      </c>
    </row>
    <row r="87" spans="1:15" x14ac:dyDescent="0.25">
      <c r="A87" s="30" t="s">
        <v>85</v>
      </c>
      <c r="B87" s="1">
        <v>34757</v>
      </c>
      <c r="C87" s="18">
        <v>19967</v>
      </c>
      <c r="D87" s="18">
        <v>10987</v>
      </c>
      <c r="E87" s="19">
        <f t="shared" si="5"/>
        <v>0.64505395102410024</v>
      </c>
      <c r="F87" s="24">
        <v>17943</v>
      </c>
      <c r="G87" s="24">
        <v>9118</v>
      </c>
      <c r="H87" s="25">
        <f t="shared" si="6"/>
        <v>0.66305753667639777</v>
      </c>
      <c r="I87" s="10">
        <v>15514</v>
      </c>
      <c r="J87" s="10">
        <v>7634</v>
      </c>
      <c r="K87" s="12">
        <f t="shared" si="7"/>
        <v>0.6702090893381718</v>
      </c>
      <c r="L87" s="12">
        <f t="shared" si="8"/>
        <v>2.5155138314071568E-2</v>
      </c>
      <c r="M87" s="12">
        <f t="shared" si="9"/>
        <v>7.1515526617740299E-3</v>
      </c>
      <c r="N87" s="13" t="s">
        <v>170</v>
      </c>
    </row>
    <row r="88" spans="1:15" x14ac:dyDescent="0.25">
      <c r="A88" s="30" t="s">
        <v>86</v>
      </c>
      <c r="B88" s="1">
        <v>19108</v>
      </c>
      <c r="C88" s="18">
        <v>13822</v>
      </c>
      <c r="D88" s="18">
        <v>3063</v>
      </c>
      <c r="E88" s="19">
        <f t="shared" si="5"/>
        <v>0.81859638732602902</v>
      </c>
      <c r="F88" s="24">
        <v>11839</v>
      </c>
      <c r="G88" s="24">
        <v>2319</v>
      </c>
      <c r="H88" s="25">
        <f t="shared" si="6"/>
        <v>0.83620567876818763</v>
      </c>
      <c r="I88" s="10">
        <v>10376</v>
      </c>
      <c r="J88" s="10">
        <v>1975</v>
      </c>
      <c r="K88" s="12">
        <f t="shared" si="7"/>
        <v>0.84009391952068657</v>
      </c>
      <c r="L88" s="12">
        <f t="shared" si="8"/>
        <v>2.1497532194657554E-2</v>
      </c>
      <c r="M88" s="12">
        <f t="shared" si="9"/>
        <v>3.8882407524989393E-3</v>
      </c>
      <c r="N88" s="13" t="s">
        <v>175</v>
      </c>
    </row>
    <row r="89" spans="1:15" x14ac:dyDescent="0.25">
      <c r="A89" s="30" t="s">
        <v>87</v>
      </c>
      <c r="B89" s="1">
        <v>4906</v>
      </c>
      <c r="C89" s="18">
        <v>2312</v>
      </c>
      <c r="D89" s="18">
        <v>1946</v>
      </c>
      <c r="E89" s="19">
        <f t="shared" si="5"/>
        <v>0.54297792390793798</v>
      </c>
      <c r="F89" s="24">
        <v>2205</v>
      </c>
      <c r="G89" s="24">
        <v>1479</v>
      </c>
      <c r="H89" s="25">
        <f t="shared" si="6"/>
        <v>0.59853420195439744</v>
      </c>
      <c r="I89" s="10">
        <v>1583</v>
      </c>
      <c r="J89" s="10">
        <v>1451</v>
      </c>
      <c r="K89" s="12">
        <f t="shared" si="7"/>
        <v>0.52175346077785101</v>
      </c>
      <c r="L89" s="12">
        <f t="shared" si="8"/>
        <v>-2.1224463130086968E-2</v>
      </c>
      <c r="M89" s="12">
        <f t="shared" si="9"/>
        <v>-7.678074117654643E-2</v>
      </c>
      <c r="N89" s="13" t="s">
        <v>173</v>
      </c>
    </row>
    <row r="90" spans="1:15" x14ac:dyDescent="0.25">
      <c r="A90" s="30" t="s">
        <v>88</v>
      </c>
      <c r="B90" s="1">
        <v>32143</v>
      </c>
      <c r="C90" s="18">
        <v>16807</v>
      </c>
      <c r="D90" s="18">
        <v>11890</v>
      </c>
      <c r="E90" s="19">
        <f t="shared" si="5"/>
        <v>0.58567097606021534</v>
      </c>
      <c r="F90" s="24">
        <v>15084</v>
      </c>
      <c r="G90" s="24">
        <v>9822</v>
      </c>
      <c r="H90" s="25">
        <f t="shared" si="6"/>
        <v>0.60563719585642017</v>
      </c>
      <c r="I90" s="10">
        <v>13944</v>
      </c>
      <c r="J90" s="10">
        <v>8392</v>
      </c>
      <c r="K90" s="12">
        <f t="shared" si="7"/>
        <v>0.62428366762177645</v>
      </c>
      <c r="L90" s="12">
        <f t="shared" si="8"/>
        <v>3.8612691561561108E-2</v>
      </c>
      <c r="M90" s="12">
        <f t="shared" si="9"/>
        <v>1.8646471765356276E-2</v>
      </c>
      <c r="N90" s="13" t="s">
        <v>169</v>
      </c>
    </row>
    <row r="91" spans="1:15" x14ac:dyDescent="0.25">
      <c r="A91" s="30" t="s">
        <v>189</v>
      </c>
      <c r="B91" s="1">
        <v>331769</v>
      </c>
      <c r="C91" s="18">
        <v>188894</v>
      </c>
      <c r="D91" s="18">
        <v>107952</v>
      </c>
      <c r="E91" s="19">
        <f t="shared" si="5"/>
        <v>0.63633668636262575</v>
      </c>
      <c r="F91" s="24">
        <v>162866</v>
      </c>
      <c r="G91" s="24">
        <v>89518</v>
      </c>
      <c r="H91" s="25">
        <f t="shared" si="6"/>
        <v>0.64531032078103212</v>
      </c>
      <c r="I91" s="10">
        <f>SUM(I93:I169)</f>
        <v>144314</v>
      </c>
      <c r="J91" s="10">
        <f t="shared" ref="J91" si="10">SUM(J93:J169)</f>
        <v>67612</v>
      </c>
      <c r="K91" s="12">
        <f t="shared" si="7"/>
        <v>0.68096411011390767</v>
      </c>
      <c r="L91" s="12">
        <f t="shared" si="8"/>
        <v>4.4627423751281925E-2</v>
      </c>
      <c r="M91" s="12">
        <f t="shared" si="9"/>
        <v>3.5653789332875552E-2</v>
      </c>
    </row>
    <row r="92" spans="1:15" x14ac:dyDescent="0.25">
      <c r="A92" s="30" t="s">
        <v>166</v>
      </c>
      <c r="C92" s="20"/>
      <c r="D92" s="20"/>
      <c r="E92" s="20"/>
      <c r="F92" s="26"/>
      <c r="G92" s="26"/>
      <c r="H92" s="26"/>
      <c r="I92" s="10"/>
      <c r="J92" s="10"/>
      <c r="K92" s="11"/>
      <c r="L92" s="12"/>
      <c r="M92" s="12"/>
    </row>
    <row r="93" spans="1:15" hidden="1" x14ac:dyDescent="0.25">
      <c r="A93" s="30" t="s">
        <v>89</v>
      </c>
      <c r="C93" s="20"/>
      <c r="D93" s="20"/>
      <c r="E93" s="20"/>
      <c r="F93" s="26"/>
      <c r="G93" s="26"/>
      <c r="H93" s="26"/>
      <c r="I93" s="10">
        <v>915</v>
      </c>
      <c r="J93" s="10">
        <v>1913</v>
      </c>
      <c r="K93" s="11" t="e">
        <f>I93/#REF!</f>
        <v>#REF!</v>
      </c>
      <c r="L93" s="12" t="e">
        <f t="shared" si="8"/>
        <v>#REF!</v>
      </c>
      <c r="M93" s="12" t="e">
        <f t="shared" si="9"/>
        <v>#REF!</v>
      </c>
    </row>
    <row r="94" spans="1:15" hidden="1" x14ac:dyDescent="0.25">
      <c r="A94" s="30" t="s">
        <v>90</v>
      </c>
      <c r="C94" s="20"/>
      <c r="D94" s="20"/>
      <c r="E94" s="20"/>
      <c r="F94" s="26"/>
      <c r="G94" s="26"/>
      <c r="H94" s="26"/>
      <c r="I94" s="10">
        <v>1378</v>
      </c>
      <c r="J94" s="10">
        <v>953</v>
      </c>
      <c r="K94" s="11" t="e">
        <f>I94/#REF!</f>
        <v>#REF!</v>
      </c>
      <c r="L94" s="12" t="e">
        <f t="shared" si="8"/>
        <v>#REF!</v>
      </c>
      <c r="M94" s="12" t="e">
        <f t="shared" si="9"/>
        <v>#REF!</v>
      </c>
    </row>
    <row r="95" spans="1:15" hidden="1" x14ac:dyDescent="0.25">
      <c r="A95" s="30" t="s">
        <v>91</v>
      </c>
      <c r="C95" s="20"/>
      <c r="D95" s="20"/>
      <c r="E95" s="20"/>
      <c r="F95" s="26"/>
      <c r="G95" s="26"/>
      <c r="H95" s="26"/>
      <c r="I95" s="10">
        <v>373</v>
      </c>
      <c r="J95" s="10">
        <v>698</v>
      </c>
      <c r="K95" s="11" t="e">
        <f>I95/#REF!</f>
        <v>#REF!</v>
      </c>
      <c r="L95" s="12" t="e">
        <f t="shared" si="8"/>
        <v>#REF!</v>
      </c>
      <c r="M95" s="12" t="e">
        <f t="shared" si="9"/>
        <v>#REF!</v>
      </c>
    </row>
    <row r="96" spans="1:15" hidden="1" x14ac:dyDescent="0.25">
      <c r="A96" s="30" t="s">
        <v>92</v>
      </c>
      <c r="C96" s="20"/>
      <c r="D96" s="20"/>
      <c r="E96" s="20"/>
      <c r="F96" s="26"/>
      <c r="G96" s="26"/>
      <c r="H96" s="26"/>
      <c r="I96" s="10">
        <v>271</v>
      </c>
      <c r="J96" s="10">
        <v>96</v>
      </c>
      <c r="K96" s="11" t="e">
        <f>I96/#REF!</f>
        <v>#REF!</v>
      </c>
      <c r="L96" s="12" t="e">
        <f t="shared" si="8"/>
        <v>#REF!</v>
      </c>
      <c r="M96" s="12" t="e">
        <f t="shared" si="9"/>
        <v>#REF!</v>
      </c>
    </row>
    <row r="97" spans="1:13" hidden="1" x14ac:dyDescent="0.25">
      <c r="A97" s="30" t="s">
        <v>93</v>
      </c>
      <c r="C97" s="20"/>
      <c r="D97" s="20"/>
      <c r="E97" s="20"/>
      <c r="F97" s="26"/>
      <c r="G97" s="26"/>
      <c r="H97" s="26"/>
      <c r="I97" s="10">
        <v>10223</v>
      </c>
      <c r="J97" s="10">
        <v>3986</v>
      </c>
      <c r="K97" s="11" t="e">
        <f>I97/#REF!</f>
        <v>#REF!</v>
      </c>
      <c r="L97" s="12" t="e">
        <f t="shared" si="8"/>
        <v>#REF!</v>
      </c>
      <c r="M97" s="12" t="e">
        <f t="shared" si="9"/>
        <v>#REF!</v>
      </c>
    </row>
    <row r="98" spans="1:13" hidden="1" x14ac:dyDescent="0.25">
      <c r="A98" s="30" t="s">
        <v>94</v>
      </c>
      <c r="C98" s="20"/>
      <c r="D98" s="20"/>
      <c r="E98" s="20"/>
      <c r="F98" s="26"/>
      <c r="G98" s="26"/>
      <c r="H98" s="26"/>
      <c r="I98" s="10">
        <v>229</v>
      </c>
      <c r="J98" s="10">
        <v>240</v>
      </c>
      <c r="K98" s="11" t="e">
        <f>I98/#REF!</f>
        <v>#REF!</v>
      </c>
      <c r="L98" s="12" t="e">
        <f t="shared" si="8"/>
        <v>#REF!</v>
      </c>
      <c r="M98" s="12" t="e">
        <f t="shared" si="9"/>
        <v>#REF!</v>
      </c>
    </row>
    <row r="99" spans="1:13" hidden="1" x14ac:dyDescent="0.25">
      <c r="A99" s="30" t="s">
        <v>95</v>
      </c>
      <c r="C99" s="20"/>
      <c r="D99" s="20"/>
      <c r="E99" s="20"/>
      <c r="F99" s="26"/>
      <c r="G99" s="26"/>
      <c r="H99" s="26"/>
      <c r="I99" s="10">
        <v>2138</v>
      </c>
      <c r="J99" s="10">
        <v>448</v>
      </c>
      <c r="K99" s="11" t="e">
        <f>I99/#REF!</f>
        <v>#REF!</v>
      </c>
      <c r="L99" s="12" t="e">
        <f t="shared" si="8"/>
        <v>#REF!</v>
      </c>
      <c r="M99" s="12" t="e">
        <f t="shared" si="9"/>
        <v>#REF!</v>
      </c>
    </row>
    <row r="100" spans="1:13" hidden="1" x14ac:dyDescent="0.25">
      <c r="A100" s="30" t="s">
        <v>96</v>
      </c>
      <c r="C100" s="20"/>
      <c r="D100" s="20"/>
      <c r="E100" s="20"/>
      <c r="F100" s="26"/>
      <c r="G100" s="26"/>
      <c r="H100" s="26"/>
      <c r="I100" s="10">
        <v>2554</v>
      </c>
      <c r="J100" s="10">
        <v>1204</v>
      </c>
      <c r="K100" s="11" t="e">
        <f>I100/#REF!</f>
        <v>#REF!</v>
      </c>
      <c r="L100" s="12" t="e">
        <f t="shared" si="8"/>
        <v>#REF!</v>
      </c>
      <c r="M100" s="12" t="e">
        <f t="shared" si="9"/>
        <v>#REF!</v>
      </c>
    </row>
    <row r="101" spans="1:13" hidden="1" x14ac:dyDescent="0.25">
      <c r="A101" s="30" t="s">
        <v>97</v>
      </c>
      <c r="C101" s="20"/>
      <c r="D101" s="20"/>
      <c r="E101" s="20"/>
      <c r="F101" s="26"/>
      <c r="G101" s="26"/>
      <c r="H101" s="26"/>
      <c r="I101" s="10">
        <v>2179</v>
      </c>
      <c r="J101" s="10">
        <v>699</v>
      </c>
      <c r="K101" s="11" t="e">
        <f>I101/#REF!</f>
        <v>#REF!</v>
      </c>
      <c r="L101" s="12" t="e">
        <f t="shared" si="8"/>
        <v>#REF!</v>
      </c>
      <c r="M101" s="12" t="e">
        <f t="shared" si="9"/>
        <v>#REF!</v>
      </c>
    </row>
    <row r="102" spans="1:13" hidden="1" x14ac:dyDescent="0.25">
      <c r="A102" s="30" t="s">
        <v>98</v>
      </c>
      <c r="C102" s="20"/>
      <c r="D102" s="20"/>
      <c r="E102" s="20"/>
      <c r="F102" s="26"/>
      <c r="G102" s="26"/>
      <c r="H102" s="26"/>
      <c r="I102" s="10">
        <v>5769</v>
      </c>
      <c r="J102" s="10">
        <v>1291</v>
      </c>
      <c r="K102" s="11" t="e">
        <f>I102/#REF!</f>
        <v>#REF!</v>
      </c>
      <c r="L102" s="12" t="e">
        <f t="shared" si="8"/>
        <v>#REF!</v>
      </c>
      <c r="M102" s="12" t="e">
        <f t="shared" si="9"/>
        <v>#REF!</v>
      </c>
    </row>
    <row r="103" spans="1:13" hidden="1" x14ac:dyDescent="0.25">
      <c r="A103" s="30" t="s">
        <v>99</v>
      </c>
      <c r="C103" s="20"/>
      <c r="D103" s="20"/>
      <c r="E103" s="20"/>
      <c r="F103" s="26"/>
      <c r="G103" s="26"/>
      <c r="H103" s="26"/>
      <c r="I103" s="10">
        <v>264</v>
      </c>
      <c r="J103" s="10">
        <v>260</v>
      </c>
      <c r="K103" s="11" t="e">
        <f>I103/#REF!</f>
        <v>#REF!</v>
      </c>
      <c r="L103" s="12" t="e">
        <f t="shared" si="8"/>
        <v>#REF!</v>
      </c>
      <c r="M103" s="12" t="e">
        <f t="shared" si="9"/>
        <v>#REF!</v>
      </c>
    </row>
    <row r="104" spans="1:13" hidden="1" x14ac:dyDescent="0.25">
      <c r="A104" s="30" t="s">
        <v>100</v>
      </c>
      <c r="C104" s="20"/>
      <c r="D104" s="20"/>
      <c r="E104" s="20"/>
      <c r="F104" s="26"/>
      <c r="G104" s="26"/>
      <c r="H104" s="26"/>
      <c r="I104" s="10">
        <v>328</v>
      </c>
      <c r="J104" s="10">
        <v>297</v>
      </c>
      <c r="K104" s="11" t="e">
        <f>I104/#REF!</f>
        <v>#REF!</v>
      </c>
      <c r="L104" s="12" t="e">
        <f t="shared" si="8"/>
        <v>#REF!</v>
      </c>
      <c r="M104" s="12" t="e">
        <f t="shared" si="9"/>
        <v>#REF!</v>
      </c>
    </row>
    <row r="105" spans="1:13" hidden="1" x14ac:dyDescent="0.25">
      <c r="A105" s="30" t="s">
        <v>101</v>
      </c>
      <c r="C105" s="20"/>
      <c r="D105" s="20"/>
      <c r="E105" s="20"/>
      <c r="F105" s="26"/>
      <c r="G105" s="26"/>
      <c r="H105" s="26"/>
      <c r="I105" s="10">
        <v>3445</v>
      </c>
      <c r="J105" s="10">
        <v>3454</v>
      </c>
      <c r="K105" s="11" t="e">
        <f>I105/#REF!</f>
        <v>#REF!</v>
      </c>
      <c r="L105" s="12" t="e">
        <f t="shared" si="8"/>
        <v>#REF!</v>
      </c>
      <c r="M105" s="12" t="e">
        <f t="shared" si="9"/>
        <v>#REF!</v>
      </c>
    </row>
    <row r="106" spans="1:13" hidden="1" x14ac:dyDescent="0.25">
      <c r="A106" s="30" t="s">
        <v>102</v>
      </c>
      <c r="C106" s="20"/>
      <c r="D106" s="20"/>
      <c r="E106" s="20"/>
      <c r="F106" s="26"/>
      <c r="G106" s="26"/>
      <c r="H106" s="26"/>
      <c r="I106" s="10">
        <v>35</v>
      </c>
      <c r="J106" s="10">
        <v>9</v>
      </c>
      <c r="K106" s="11" t="e">
        <f>I106/#REF!</f>
        <v>#REF!</v>
      </c>
      <c r="L106" s="12" t="e">
        <f t="shared" si="8"/>
        <v>#REF!</v>
      </c>
      <c r="M106" s="12" t="e">
        <f t="shared" si="9"/>
        <v>#REF!</v>
      </c>
    </row>
    <row r="107" spans="1:13" hidden="1" x14ac:dyDescent="0.25">
      <c r="A107" s="30" t="s">
        <v>103</v>
      </c>
      <c r="C107" s="20"/>
      <c r="D107" s="20"/>
      <c r="E107" s="20"/>
      <c r="F107" s="26"/>
      <c r="G107" s="26"/>
      <c r="H107" s="26"/>
      <c r="I107" s="10">
        <v>3953</v>
      </c>
      <c r="J107" s="10">
        <v>1747</v>
      </c>
      <c r="K107" s="11" t="e">
        <f>I107/#REF!</f>
        <v>#REF!</v>
      </c>
      <c r="L107" s="12" t="e">
        <f t="shared" si="8"/>
        <v>#REF!</v>
      </c>
      <c r="M107" s="12" t="e">
        <f t="shared" si="9"/>
        <v>#REF!</v>
      </c>
    </row>
    <row r="108" spans="1:13" hidden="1" x14ac:dyDescent="0.25">
      <c r="A108" s="30" t="s">
        <v>104</v>
      </c>
      <c r="C108" s="20"/>
      <c r="D108" s="20"/>
      <c r="E108" s="20"/>
      <c r="F108" s="26"/>
      <c r="G108" s="26"/>
      <c r="H108" s="26"/>
      <c r="I108" s="10">
        <v>527</v>
      </c>
      <c r="J108" s="10">
        <v>385</v>
      </c>
      <c r="K108" s="11" t="e">
        <f>I108/#REF!</f>
        <v>#REF!</v>
      </c>
      <c r="L108" s="12" t="e">
        <f t="shared" si="8"/>
        <v>#REF!</v>
      </c>
      <c r="M108" s="12" t="e">
        <f t="shared" si="9"/>
        <v>#REF!</v>
      </c>
    </row>
    <row r="109" spans="1:13" hidden="1" x14ac:dyDescent="0.25">
      <c r="A109" s="30" t="s">
        <v>105</v>
      </c>
      <c r="C109" s="20"/>
      <c r="D109" s="20"/>
      <c r="E109" s="20"/>
      <c r="F109" s="26"/>
      <c r="G109" s="26"/>
      <c r="H109" s="26"/>
      <c r="I109" s="10">
        <v>21</v>
      </c>
      <c r="J109" s="10">
        <v>19</v>
      </c>
      <c r="K109" s="11" t="e">
        <f>I109/#REF!</f>
        <v>#REF!</v>
      </c>
      <c r="L109" s="12" t="e">
        <f t="shared" si="8"/>
        <v>#REF!</v>
      </c>
      <c r="M109" s="12" t="e">
        <f t="shared" si="9"/>
        <v>#REF!</v>
      </c>
    </row>
    <row r="110" spans="1:13" hidden="1" x14ac:dyDescent="0.25">
      <c r="A110" s="30" t="s">
        <v>106</v>
      </c>
      <c r="C110" s="20"/>
      <c r="D110" s="20"/>
      <c r="E110" s="20"/>
      <c r="F110" s="26"/>
      <c r="G110" s="26"/>
      <c r="H110" s="26"/>
      <c r="I110" s="10">
        <v>1847</v>
      </c>
      <c r="J110" s="10">
        <v>1080</v>
      </c>
      <c r="K110" s="11" t="e">
        <f>I110/#REF!</f>
        <v>#REF!</v>
      </c>
      <c r="L110" s="12" t="e">
        <f t="shared" si="8"/>
        <v>#REF!</v>
      </c>
      <c r="M110" s="12" t="e">
        <f t="shared" si="9"/>
        <v>#REF!</v>
      </c>
    </row>
    <row r="111" spans="1:13" hidden="1" x14ac:dyDescent="0.25">
      <c r="A111" s="30" t="s">
        <v>107</v>
      </c>
      <c r="C111" s="20"/>
      <c r="D111" s="20"/>
      <c r="E111" s="20"/>
      <c r="F111" s="26"/>
      <c r="G111" s="26"/>
      <c r="H111" s="26"/>
      <c r="I111" s="10">
        <v>689</v>
      </c>
      <c r="J111" s="10">
        <v>1239</v>
      </c>
      <c r="K111" s="11" t="e">
        <f>I111/#REF!</f>
        <v>#REF!</v>
      </c>
      <c r="L111" s="12" t="e">
        <f t="shared" si="8"/>
        <v>#REF!</v>
      </c>
      <c r="M111" s="12" t="e">
        <f t="shared" si="9"/>
        <v>#REF!</v>
      </c>
    </row>
    <row r="112" spans="1:13" hidden="1" x14ac:dyDescent="0.25">
      <c r="A112" s="30" t="s">
        <v>108</v>
      </c>
      <c r="C112" s="20"/>
      <c r="D112" s="20"/>
      <c r="E112" s="20"/>
      <c r="F112" s="26"/>
      <c r="G112" s="26"/>
      <c r="H112" s="26"/>
      <c r="I112" s="10">
        <v>701</v>
      </c>
      <c r="J112" s="10">
        <v>807</v>
      </c>
      <c r="K112" s="11" t="e">
        <f>I112/#REF!</f>
        <v>#REF!</v>
      </c>
      <c r="L112" s="12" t="e">
        <f t="shared" si="8"/>
        <v>#REF!</v>
      </c>
      <c r="M112" s="12" t="e">
        <f t="shared" si="9"/>
        <v>#REF!</v>
      </c>
    </row>
    <row r="113" spans="1:13" hidden="1" x14ac:dyDescent="0.25">
      <c r="A113" s="30" t="s">
        <v>109</v>
      </c>
      <c r="C113" s="20"/>
      <c r="D113" s="20"/>
      <c r="E113" s="20"/>
      <c r="F113" s="26"/>
      <c r="G113" s="26"/>
      <c r="H113" s="26"/>
      <c r="I113" s="10">
        <v>0</v>
      </c>
      <c r="J113" s="10">
        <v>0</v>
      </c>
      <c r="K113" s="11"/>
      <c r="L113" s="12">
        <f t="shared" si="8"/>
        <v>0</v>
      </c>
      <c r="M113" s="12">
        <f t="shared" si="9"/>
        <v>0</v>
      </c>
    </row>
    <row r="114" spans="1:13" hidden="1" x14ac:dyDescent="0.25">
      <c r="A114" s="30" t="s">
        <v>110</v>
      </c>
      <c r="C114" s="20"/>
      <c r="D114" s="20"/>
      <c r="E114" s="20"/>
      <c r="F114" s="26"/>
      <c r="G114" s="26"/>
      <c r="H114" s="26"/>
      <c r="I114" s="10">
        <v>2490</v>
      </c>
      <c r="J114" s="10">
        <v>1318</v>
      </c>
      <c r="K114" s="11" t="e">
        <f>I114/#REF!</f>
        <v>#REF!</v>
      </c>
      <c r="L114" s="12" t="e">
        <f t="shared" si="8"/>
        <v>#REF!</v>
      </c>
      <c r="M114" s="12" t="e">
        <f t="shared" si="9"/>
        <v>#REF!</v>
      </c>
    </row>
    <row r="115" spans="1:13" hidden="1" x14ac:dyDescent="0.25">
      <c r="A115" s="30" t="s">
        <v>111</v>
      </c>
      <c r="C115" s="20"/>
      <c r="D115" s="20"/>
      <c r="E115" s="20"/>
      <c r="F115" s="26"/>
      <c r="G115" s="26"/>
      <c r="H115" s="26"/>
      <c r="I115" s="10">
        <v>1497</v>
      </c>
      <c r="J115" s="10">
        <v>326</v>
      </c>
      <c r="K115" s="11" t="e">
        <f>I115/#REF!</f>
        <v>#REF!</v>
      </c>
      <c r="L115" s="12" t="e">
        <f t="shared" si="8"/>
        <v>#REF!</v>
      </c>
      <c r="M115" s="12" t="e">
        <f t="shared" si="9"/>
        <v>#REF!</v>
      </c>
    </row>
    <row r="116" spans="1:13" hidden="1" x14ac:dyDescent="0.25">
      <c r="A116" s="30" t="s">
        <v>112</v>
      </c>
      <c r="C116" s="20"/>
      <c r="D116" s="20"/>
      <c r="E116" s="20"/>
      <c r="F116" s="26"/>
      <c r="G116" s="26"/>
      <c r="H116" s="26"/>
      <c r="I116" s="10">
        <v>9899</v>
      </c>
      <c r="J116" s="10">
        <v>2294</v>
      </c>
      <c r="K116" s="11" t="e">
        <f>I116/#REF!</f>
        <v>#REF!</v>
      </c>
      <c r="L116" s="12" t="e">
        <f t="shared" si="8"/>
        <v>#REF!</v>
      </c>
      <c r="M116" s="12" t="e">
        <f t="shared" si="9"/>
        <v>#REF!</v>
      </c>
    </row>
    <row r="117" spans="1:13" hidden="1" x14ac:dyDescent="0.25">
      <c r="A117" s="30" t="s">
        <v>113</v>
      </c>
      <c r="C117" s="20"/>
      <c r="D117" s="20"/>
      <c r="E117" s="20"/>
      <c r="F117" s="26"/>
      <c r="G117" s="26"/>
      <c r="H117" s="26"/>
      <c r="I117" s="10">
        <v>1467</v>
      </c>
      <c r="J117" s="10">
        <v>743</v>
      </c>
      <c r="K117" s="11" t="e">
        <f>I117/#REF!</f>
        <v>#REF!</v>
      </c>
      <c r="L117" s="12" t="e">
        <f t="shared" si="8"/>
        <v>#REF!</v>
      </c>
      <c r="M117" s="12" t="e">
        <f t="shared" si="9"/>
        <v>#REF!</v>
      </c>
    </row>
    <row r="118" spans="1:13" hidden="1" x14ac:dyDescent="0.25">
      <c r="A118" s="30" t="s">
        <v>114</v>
      </c>
      <c r="C118" s="20"/>
      <c r="D118" s="20"/>
      <c r="E118" s="20"/>
      <c r="F118" s="26"/>
      <c r="G118" s="26"/>
      <c r="H118" s="26"/>
      <c r="I118" s="10">
        <v>2645</v>
      </c>
      <c r="J118" s="10">
        <v>1503</v>
      </c>
      <c r="K118" s="11" t="e">
        <f>I118/#REF!</f>
        <v>#REF!</v>
      </c>
      <c r="L118" s="12" t="e">
        <f t="shared" si="8"/>
        <v>#REF!</v>
      </c>
      <c r="M118" s="12" t="e">
        <f t="shared" si="9"/>
        <v>#REF!</v>
      </c>
    </row>
    <row r="119" spans="1:13" hidden="1" x14ac:dyDescent="0.25">
      <c r="A119" s="30" t="s">
        <v>115</v>
      </c>
      <c r="C119" s="20"/>
      <c r="D119" s="20"/>
      <c r="E119" s="20"/>
      <c r="F119" s="26"/>
      <c r="G119" s="26"/>
      <c r="H119" s="26"/>
      <c r="I119" s="10">
        <v>324</v>
      </c>
      <c r="J119" s="10">
        <v>235</v>
      </c>
      <c r="K119" s="11" t="e">
        <f>I119/#REF!</f>
        <v>#REF!</v>
      </c>
      <c r="L119" s="12" t="e">
        <f t="shared" si="8"/>
        <v>#REF!</v>
      </c>
      <c r="M119" s="12" t="e">
        <f t="shared" si="9"/>
        <v>#REF!</v>
      </c>
    </row>
    <row r="120" spans="1:13" hidden="1" x14ac:dyDescent="0.25">
      <c r="A120" s="30" t="s">
        <v>116</v>
      </c>
      <c r="C120" s="20"/>
      <c r="D120" s="20"/>
      <c r="E120" s="20"/>
      <c r="F120" s="26"/>
      <c r="G120" s="26"/>
      <c r="H120" s="26"/>
      <c r="I120" s="10">
        <v>991</v>
      </c>
      <c r="J120" s="10">
        <v>566</v>
      </c>
      <c r="K120" s="11" t="e">
        <f>I120/#REF!</f>
        <v>#REF!</v>
      </c>
      <c r="L120" s="12" t="e">
        <f t="shared" si="8"/>
        <v>#REF!</v>
      </c>
      <c r="M120" s="12" t="e">
        <f t="shared" si="9"/>
        <v>#REF!</v>
      </c>
    </row>
    <row r="121" spans="1:13" hidden="1" x14ac:dyDescent="0.25">
      <c r="A121" s="30" t="s">
        <v>117</v>
      </c>
      <c r="C121" s="20"/>
      <c r="D121" s="20"/>
      <c r="E121" s="20"/>
      <c r="F121" s="26"/>
      <c r="G121" s="26"/>
      <c r="H121" s="26"/>
      <c r="I121" s="10">
        <v>6254</v>
      </c>
      <c r="J121" s="10">
        <v>1119</v>
      </c>
      <c r="K121" s="11" t="e">
        <f>I121/#REF!</f>
        <v>#REF!</v>
      </c>
      <c r="L121" s="12" t="e">
        <f t="shared" si="8"/>
        <v>#REF!</v>
      </c>
      <c r="M121" s="12" t="e">
        <f t="shared" si="9"/>
        <v>#REF!</v>
      </c>
    </row>
    <row r="122" spans="1:13" hidden="1" x14ac:dyDescent="0.25">
      <c r="A122" s="30" t="s">
        <v>118</v>
      </c>
      <c r="C122" s="20"/>
      <c r="D122" s="20"/>
      <c r="E122" s="20"/>
      <c r="F122" s="26"/>
      <c r="G122" s="26"/>
      <c r="H122" s="26"/>
      <c r="I122" s="10">
        <v>408</v>
      </c>
      <c r="J122" s="10">
        <v>278</v>
      </c>
      <c r="K122" s="11" t="e">
        <f>I122/#REF!</f>
        <v>#REF!</v>
      </c>
      <c r="L122" s="12" t="e">
        <f t="shared" si="8"/>
        <v>#REF!</v>
      </c>
      <c r="M122" s="12" t="e">
        <f t="shared" si="9"/>
        <v>#REF!</v>
      </c>
    </row>
    <row r="123" spans="1:13" hidden="1" x14ac:dyDescent="0.25">
      <c r="A123" s="30" t="s">
        <v>119</v>
      </c>
      <c r="C123" s="20"/>
      <c r="D123" s="20"/>
      <c r="E123" s="20"/>
      <c r="F123" s="26"/>
      <c r="G123" s="26"/>
      <c r="H123" s="26"/>
      <c r="I123" s="10">
        <v>1</v>
      </c>
      <c r="J123" s="10">
        <v>0</v>
      </c>
      <c r="K123" s="11" t="e">
        <f>I123/#REF!</f>
        <v>#REF!</v>
      </c>
      <c r="L123" s="12" t="e">
        <f t="shared" si="8"/>
        <v>#REF!</v>
      </c>
      <c r="M123" s="12" t="e">
        <f t="shared" si="9"/>
        <v>#REF!</v>
      </c>
    </row>
    <row r="124" spans="1:13" hidden="1" x14ac:dyDescent="0.25">
      <c r="A124" s="30" t="s">
        <v>120</v>
      </c>
      <c r="C124" s="20"/>
      <c r="D124" s="20"/>
      <c r="E124" s="20"/>
      <c r="F124" s="26"/>
      <c r="G124" s="26"/>
      <c r="H124" s="26"/>
      <c r="I124" s="10">
        <v>0</v>
      </c>
      <c r="J124" s="10">
        <v>0</v>
      </c>
      <c r="K124" s="11"/>
      <c r="L124" s="12">
        <f t="shared" si="8"/>
        <v>0</v>
      </c>
      <c r="M124" s="12">
        <f t="shared" si="9"/>
        <v>0</v>
      </c>
    </row>
    <row r="125" spans="1:13" hidden="1" x14ac:dyDescent="0.25">
      <c r="A125" s="30" t="s">
        <v>121</v>
      </c>
      <c r="C125" s="20"/>
      <c r="D125" s="20"/>
      <c r="E125" s="20"/>
      <c r="F125" s="26"/>
      <c r="G125" s="26"/>
      <c r="H125" s="26"/>
      <c r="I125" s="10">
        <v>7645</v>
      </c>
      <c r="J125" s="10">
        <v>4376</v>
      </c>
      <c r="K125" s="11" t="e">
        <f>I125/#REF!</f>
        <v>#REF!</v>
      </c>
      <c r="L125" s="12" t="e">
        <f t="shared" si="8"/>
        <v>#REF!</v>
      </c>
      <c r="M125" s="12" t="e">
        <f t="shared" si="9"/>
        <v>#REF!</v>
      </c>
    </row>
    <row r="126" spans="1:13" hidden="1" x14ac:dyDescent="0.25">
      <c r="A126" s="30" t="s">
        <v>122</v>
      </c>
      <c r="C126" s="20"/>
      <c r="D126" s="20"/>
      <c r="E126" s="20"/>
      <c r="F126" s="26"/>
      <c r="G126" s="26"/>
      <c r="H126" s="26"/>
      <c r="I126" s="10">
        <v>228</v>
      </c>
      <c r="J126" s="10">
        <v>157</v>
      </c>
      <c r="K126" s="11" t="e">
        <f>I126/#REF!</f>
        <v>#REF!</v>
      </c>
      <c r="L126" s="12" t="e">
        <f t="shared" si="8"/>
        <v>#REF!</v>
      </c>
      <c r="M126" s="12" t="e">
        <f t="shared" si="9"/>
        <v>#REF!</v>
      </c>
    </row>
    <row r="127" spans="1:13" hidden="1" x14ac:dyDescent="0.25">
      <c r="A127" s="30" t="s">
        <v>123</v>
      </c>
      <c r="C127" s="20"/>
      <c r="D127" s="20"/>
      <c r="E127" s="20"/>
      <c r="F127" s="26"/>
      <c r="G127" s="26"/>
      <c r="H127" s="26"/>
      <c r="I127" s="10">
        <v>2487</v>
      </c>
      <c r="J127" s="10">
        <v>1779</v>
      </c>
      <c r="K127" s="11" t="e">
        <f>I127/#REF!</f>
        <v>#REF!</v>
      </c>
      <c r="L127" s="12" t="e">
        <f t="shared" si="8"/>
        <v>#REF!</v>
      </c>
      <c r="M127" s="12" t="e">
        <f t="shared" si="9"/>
        <v>#REF!</v>
      </c>
    </row>
    <row r="128" spans="1:13" hidden="1" x14ac:dyDescent="0.25">
      <c r="A128" s="30" t="s">
        <v>124</v>
      </c>
      <c r="C128" s="20"/>
      <c r="D128" s="20"/>
      <c r="E128" s="20"/>
      <c r="F128" s="26"/>
      <c r="G128" s="26"/>
      <c r="H128" s="26"/>
      <c r="I128" s="10">
        <v>265</v>
      </c>
      <c r="J128" s="10">
        <v>173</v>
      </c>
      <c r="K128" s="11" t="e">
        <f>I128/#REF!</f>
        <v>#REF!</v>
      </c>
      <c r="L128" s="12" t="e">
        <f t="shared" si="8"/>
        <v>#REF!</v>
      </c>
      <c r="M128" s="12" t="e">
        <f t="shared" si="9"/>
        <v>#REF!</v>
      </c>
    </row>
    <row r="129" spans="1:13" hidden="1" x14ac:dyDescent="0.25">
      <c r="A129" s="30" t="s">
        <v>125</v>
      </c>
      <c r="C129" s="20"/>
      <c r="D129" s="20"/>
      <c r="E129" s="20"/>
      <c r="F129" s="26"/>
      <c r="G129" s="26"/>
      <c r="H129" s="26"/>
      <c r="I129" s="10">
        <v>2912</v>
      </c>
      <c r="J129" s="10">
        <v>777</v>
      </c>
      <c r="K129" s="11" t="e">
        <f>I129/#REF!</f>
        <v>#REF!</v>
      </c>
      <c r="L129" s="12" t="e">
        <f t="shared" si="8"/>
        <v>#REF!</v>
      </c>
      <c r="M129" s="12" t="e">
        <f t="shared" si="9"/>
        <v>#REF!</v>
      </c>
    </row>
    <row r="130" spans="1:13" hidden="1" x14ac:dyDescent="0.25">
      <c r="A130" s="30" t="s">
        <v>126</v>
      </c>
      <c r="C130" s="20"/>
      <c r="D130" s="20"/>
      <c r="E130" s="20"/>
      <c r="F130" s="26"/>
      <c r="G130" s="26"/>
      <c r="H130" s="26"/>
      <c r="I130" s="10">
        <v>0</v>
      </c>
      <c r="J130" s="10">
        <v>0</v>
      </c>
      <c r="K130" s="11"/>
      <c r="L130" s="12">
        <f t="shared" si="8"/>
        <v>0</v>
      </c>
      <c r="M130" s="12">
        <f t="shared" si="9"/>
        <v>0</v>
      </c>
    </row>
    <row r="131" spans="1:13" hidden="1" x14ac:dyDescent="0.25">
      <c r="A131" s="30" t="s">
        <v>127</v>
      </c>
      <c r="C131" s="20"/>
      <c r="D131" s="20"/>
      <c r="E131" s="20"/>
      <c r="F131" s="26"/>
      <c r="G131" s="26"/>
      <c r="H131" s="26"/>
      <c r="I131" s="10">
        <v>2146</v>
      </c>
      <c r="J131" s="10">
        <v>488</v>
      </c>
      <c r="K131" s="11" t="e">
        <f>I131/#REF!</f>
        <v>#REF!</v>
      </c>
      <c r="L131" s="12" t="e">
        <f t="shared" si="8"/>
        <v>#REF!</v>
      </c>
      <c r="M131" s="12" t="e">
        <f t="shared" si="9"/>
        <v>#REF!</v>
      </c>
    </row>
    <row r="132" spans="1:13" hidden="1" x14ac:dyDescent="0.25">
      <c r="A132" s="30" t="s">
        <v>128</v>
      </c>
      <c r="C132" s="20"/>
      <c r="D132" s="20"/>
      <c r="E132" s="20"/>
      <c r="F132" s="26"/>
      <c r="G132" s="26"/>
      <c r="H132" s="26"/>
      <c r="I132" s="10">
        <v>166</v>
      </c>
      <c r="J132" s="10">
        <v>434</v>
      </c>
      <c r="K132" s="11" t="e">
        <f>I132/#REF!</f>
        <v>#REF!</v>
      </c>
      <c r="L132" s="12" t="e">
        <f t="shared" ref="L132:L177" si="11">K132-E132</f>
        <v>#REF!</v>
      </c>
      <c r="M132" s="12" t="e">
        <f t="shared" ref="M132:M177" si="12">K132-H132</f>
        <v>#REF!</v>
      </c>
    </row>
    <row r="133" spans="1:13" hidden="1" x14ac:dyDescent="0.25">
      <c r="A133" s="30" t="s">
        <v>129</v>
      </c>
      <c r="C133" s="20"/>
      <c r="D133" s="20"/>
      <c r="E133" s="20"/>
      <c r="F133" s="26"/>
      <c r="G133" s="26"/>
      <c r="H133" s="26"/>
      <c r="I133" s="10">
        <v>1424</v>
      </c>
      <c r="J133" s="10">
        <v>920</v>
      </c>
      <c r="K133" s="11" t="e">
        <f>I133/#REF!</f>
        <v>#REF!</v>
      </c>
      <c r="L133" s="12" t="e">
        <f t="shared" si="11"/>
        <v>#REF!</v>
      </c>
      <c r="M133" s="12" t="e">
        <f t="shared" si="12"/>
        <v>#REF!</v>
      </c>
    </row>
    <row r="134" spans="1:13" hidden="1" x14ac:dyDescent="0.25">
      <c r="A134" s="30" t="s">
        <v>130</v>
      </c>
      <c r="C134" s="20"/>
      <c r="D134" s="20"/>
      <c r="E134" s="20"/>
      <c r="F134" s="26"/>
      <c r="G134" s="26"/>
      <c r="H134" s="26"/>
      <c r="I134" s="10">
        <v>128</v>
      </c>
      <c r="J134" s="10">
        <v>235</v>
      </c>
      <c r="K134" s="11" t="e">
        <f>I134/#REF!</f>
        <v>#REF!</v>
      </c>
      <c r="L134" s="12" t="e">
        <f t="shared" si="11"/>
        <v>#REF!</v>
      </c>
      <c r="M134" s="12" t="e">
        <f t="shared" si="12"/>
        <v>#REF!</v>
      </c>
    </row>
    <row r="135" spans="1:13" hidden="1" x14ac:dyDescent="0.25">
      <c r="A135" s="30" t="s">
        <v>131</v>
      </c>
      <c r="C135" s="20"/>
      <c r="D135" s="20"/>
      <c r="E135" s="20"/>
      <c r="F135" s="26"/>
      <c r="G135" s="26"/>
      <c r="H135" s="26"/>
      <c r="I135" s="10">
        <v>4482</v>
      </c>
      <c r="J135" s="10">
        <v>1830</v>
      </c>
      <c r="K135" s="11" t="e">
        <f>I135/#REF!</f>
        <v>#REF!</v>
      </c>
      <c r="L135" s="12" t="e">
        <f t="shared" si="11"/>
        <v>#REF!</v>
      </c>
      <c r="M135" s="12" t="e">
        <f t="shared" si="12"/>
        <v>#REF!</v>
      </c>
    </row>
    <row r="136" spans="1:13" hidden="1" x14ac:dyDescent="0.25">
      <c r="A136" s="30" t="s">
        <v>132</v>
      </c>
      <c r="C136" s="20"/>
      <c r="D136" s="20"/>
      <c r="E136" s="20"/>
      <c r="F136" s="26"/>
      <c r="G136" s="26"/>
      <c r="H136" s="26"/>
      <c r="I136" s="10">
        <v>292</v>
      </c>
      <c r="J136" s="10">
        <v>188</v>
      </c>
      <c r="K136" s="11" t="e">
        <f>I136/#REF!</f>
        <v>#REF!</v>
      </c>
      <c r="L136" s="12" t="e">
        <f t="shared" si="11"/>
        <v>#REF!</v>
      </c>
      <c r="M136" s="12" t="e">
        <f t="shared" si="12"/>
        <v>#REF!</v>
      </c>
    </row>
    <row r="137" spans="1:13" hidden="1" x14ac:dyDescent="0.25">
      <c r="A137" s="30" t="s">
        <v>133</v>
      </c>
      <c r="C137" s="20"/>
      <c r="D137" s="20"/>
      <c r="E137" s="20"/>
      <c r="F137" s="26"/>
      <c r="G137" s="26"/>
      <c r="H137" s="26"/>
      <c r="I137" s="10">
        <v>1855</v>
      </c>
      <c r="J137" s="10">
        <v>639</v>
      </c>
      <c r="K137" s="11" t="e">
        <f>I137/#REF!</f>
        <v>#REF!</v>
      </c>
      <c r="L137" s="12" t="e">
        <f t="shared" si="11"/>
        <v>#REF!</v>
      </c>
      <c r="M137" s="12" t="e">
        <f t="shared" si="12"/>
        <v>#REF!</v>
      </c>
    </row>
    <row r="138" spans="1:13" hidden="1" x14ac:dyDescent="0.25">
      <c r="A138" s="30" t="s">
        <v>134</v>
      </c>
      <c r="C138" s="20"/>
      <c r="D138" s="20"/>
      <c r="E138" s="20"/>
      <c r="F138" s="26"/>
      <c r="G138" s="26"/>
      <c r="H138" s="26"/>
      <c r="I138" s="10">
        <v>856</v>
      </c>
      <c r="J138" s="10">
        <v>446</v>
      </c>
      <c r="K138" s="11" t="e">
        <f>I138/#REF!</f>
        <v>#REF!</v>
      </c>
      <c r="L138" s="12" t="e">
        <f t="shared" si="11"/>
        <v>#REF!</v>
      </c>
      <c r="M138" s="12" t="e">
        <f t="shared" si="12"/>
        <v>#REF!</v>
      </c>
    </row>
    <row r="139" spans="1:13" hidden="1" x14ac:dyDescent="0.25">
      <c r="A139" s="30" t="s">
        <v>135</v>
      </c>
      <c r="C139" s="20"/>
      <c r="D139" s="20"/>
      <c r="E139" s="20"/>
      <c r="F139" s="26"/>
      <c r="G139" s="26"/>
      <c r="H139" s="26"/>
      <c r="I139" s="10">
        <v>105</v>
      </c>
      <c r="J139" s="10">
        <v>166</v>
      </c>
      <c r="K139" s="11" t="e">
        <f>I139/#REF!</f>
        <v>#REF!</v>
      </c>
      <c r="L139" s="12" t="e">
        <f t="shared" si="11"/>
        <v>#REF!</v>
      </c>
      <c r="M139" s="12" t="e">
        <f t="shared" si="12"/>
        <v>#REF!</v>
      </c>
    </row>
    <row r="140" spans="1:13" hidden="1" x14ac:dyDescent="0.25">
      <c r="A140" s="30" t="s">
        <v>136</v>
      </c>
      <c r="C140" s="20"/>
      <c r="D140" s="20"/>
      <c r="E140" s="20"/>
      <c r="F140" s="26"/>
      <c r="G140" s="26"/>
      <c r="H140" s="26"/>
      <c r="I140" s="10">
        <v>303</v>
      </c>
      <c r="J140" s="10">
        <v>273</v>
      </c>
      <c r="K140" s="11" t="e">
        <f>I140/#REF!</f>
        <v>#REF!</v>
      </c>
      <c r="L140" s="12" t="e">
        <f t="shared" si="11"/>
        <v>#REF!</v>
      </c>
      <c r="M140" s="12" t="e">
        <f t="shared" si="12"/>
        <v>#REF!</v>
      </c>
    </row>
    <row r="141" spans="1:13" hidden="1" x14ac:dyDescent="0.25">
      <c r="A141" s="30" t="s">
        <v>137</v>
      </c>
      <c r="C141" s="20"/>
      <c r="D141" s="20"/>
      <c r="E141" s="20"/>
      <c r="F141" s="26"/>
      <c r="G141" s="26"/>
      <c r="H141" s="26"/>
      <c r="I141" s="10">
        <v>591</v>
      </c>
      <c r="J141" s="10">
        <v>325</v>
      </c>
      <c r="K141" s="11" t="e">
        <f>I141/#REF!</f>
        <v>#REF!</v>
      </c>
      <c r="L141" s="12" t="e">
        <f t="shared" si="11"/>
        <v>#REF!</v>
      </c>
      <c r="M141" s="12" t="e">
        <f t="shared" si="12"/>
        <v>#REF!</v>
      </c>
    </row>
    <row r="142" spans="1:13" hidden="1" x14ac:dyDescent="0.25">
      <c r="A142" s="30" t="s">
        <v>138</v>
      </c>
      <c r="C142" s="20"/>
      <c r="D142" s="20"/>
      <c r="E142" s="20"/>
      <c r="F142" s="26"/>
      <c r="G142" s="26"/>
      <c r="H142" s="26"/>
      <c r="I142" s="10">
        <v>354</v>
      </c>
      <c r="J142" s="10">
        <v>330</v>
      </c>
      <c r="K142" s="11" t="e">
        <f>I142/#REF!</f>
        <v>#REF!</v>
      </c>
      <c r="L142" s="12" t="e">
        <f t="shared" si="11"/>
        <v>#REF!</v>
      </c>
      <c r="M142" s="12" t="e">
        <f t="shared" si="12"/>
        <v>#REF!</v>
      </c>
    </row>
    <row r="143" spans="1:13" hidden="1" x14ac:dyDescent="0.25">
      <c r="A143" s="30" t="s">
        <v>139</v>
      </c>
      <c r="C143" s="20"/>
      <c r="D143" s="20"/>
      <c r="E143" s="20"/>
      <c r="F143" s="26"/>
      <c r="G143" s="26"/>
      <c r="H143" s="26"/>
      <c r="I143" s="10">
        <v>272</v>
      </c>
      <c r="J143" s="10">
        <v>409</v>
      </c>
      <c r="K143" s="11" t="e">
        <f>I143/#REF!</f>
        <v>#REF!</v>
      </c>
      <c r="L143" s="12" t="e">
        <f t="shared" si="11"/>
        <v>#REF!</v>
      </c>
      <c r="M143" s="12" t="e">
        <f t="shared" si="12"/>
        <v>#REF!</v>
      </c>
    </row>
    <row r="144" spans="1:13" hidden="1" x14ac:dyDescent="0.25">
      <c r="A144" s="30" t="s">
        <v>140</v>
      </c>
      <c r="C144" s="20"/>
      <c r="D144" s="20"/>
      <c r="E144" s="20"/>
      <c r="F144" s="26"/>
      <c r="G144" s="26"/>
      <c r="H144" s="26"/>
      <c r="I144" s="10">
        <v>13</v>
      </c>
      <c r="J144" s="10">
        <v>8</v>
      </c>
      <c r="K144" s="11" t="e">
        <f>I144/#REF!</f>
        <v>#REF!</v>
      </c>
      <c r="L144" s="12" t="e">
        <f t="shared" si="11"/>
        <v>#REF!</v>
      </c>
      <c r="M144" s="12" t="e">
        <f t="shared" si="12"/>
        <v>#REF!</v>
      </c>
    </row>
    <row r="145" spans="1:13" hidden="1" x14ac:dyDescent="0.25">
      <c r="A145" s="30" t="s">
        <v>141</v>
      </c>
      <c r="C145" s="20"/>
      <c r="D145" s="20"/>
      <c r="E145" s="20"/>
      <c r="F145" s="26"/>
      <c r="G145" s="26"/>
      <c r="H145" s="26"/>
      <c r="I145" s="10">
        <v>1415</v>
      </c>
      <c r="J145" s="10">
        <v>1696</v>
      </c>
      <c r="K145" s="11" t="e">
        <f>I145/#REF!</f>
        <v>#REF!</v>
      </c>
      <c r="L145" s="12" t="e">
        <f t="shared" si="11"/>
        <v>#REF!</v>
      </c>
      <c r="M145" s="12" t="e">
        <f t="shared" si="12"/>
        <v>#REF!</v>
      </c>
    </row>
    <row r="146" spans="1:13" hidden="1" x14ac:dyDescent="0.25">
      <c r="A146" s="30" t="s">
        <v>142</v>
      </c>
      <c r="C146" s="20"/>
      <c r="D146" s="20"/>
      <c r="E146" s="20"/>
      <c r="F146" s="26"/>
      <c r="G146" s="26"/>
      <c r="H146" s="26"/>
      <c r="I146" s="10">
        <v>2268</v>
      </c>
      <c r="J146" s="10">
        <v>1294</v>
      </c>
      <c r="K146" s="11" t="e">
        <f>I146/#REF!</f>
        <v>#REF!</v>
      </c>
      <c r="L146" s="12" t="e">
        <f t="shared" si="11"/>
        <v>#REF!</v>
      </c>
      <c r="M146" s="12" t="e">
        <f t="shared" si="12"/>
        <v>#REF!</v>
      </c>
    </row>
    <row r="147" spans="1:13" hidden="1" x14ac:dyDescent="0.25">
      <c r="A147" s="30" t="s">
        <v>143</v>
      </c>
      <c r="C147" s="20"/>
      <c r="D147" s="20"/>
      <c r="E147" s="20"/>
      <c r="F147" s="26"/>
      <c r="G147" s="26"/>
      <c r="H147" s="26"/>
      <c r="I147" s="10">
        <v>0</v>
      </c>
      <c r="J147" s="10">
        <v>0</v>
      </c>
      <c r="K147" s="11"/>
      <c r="L147" s="12">
        <f t="shared" si="11"/>
        <v>0</v>
      </c>
      <c r="M147" s="12">
        <f t="shared" si="12"/>
        <v>0</v>
      </c>
    </row>
    <row r="148" spans="1:13" hidden="1" x14ac:dyDescent="0.25">
      <c r="A148" s="30" t="s">
        <v>144</v>
      </c>
      <c r="C148" s="20"/>
      <c r="D148" s="20"/>
      <c r="E148" s="20"/>
      <c r="F148" s="26"/>
      <c r="G148" s="26"/>
      <c r="H148" s="26"/>
      <c r="I148" s="10">
        <v>5193</v>
      </c>
      <c r="J148" s="10">
        <v>2900</v>
      </c>
      <c r="K148" s="11" t="e">
        <f>I148/#REF!</f>
        <v>#REF!</v>
      </c>
      <c r="L148" s="12" t="e">
        <f t="shared" si="11"/>
        <v>#REF!</v>
      </c>
      <c r="M148" s="12" t="e">
        <f t="shared" si="12"/>
        <v>#REF!</v>
      </c>
    </row>
    <row r="149" spans="1:13" hidden="1" x14ac:dyDescent="0.25">
      <c r="A149" s="30" t="s">
        <v>145</v>
      </c>
      <c r="C149" s="20"/>
      <c r="D149" s="20"/>
      <c r="E149" s="20"/>
      <c r="F149" s="26"/>
      <c r="G149" s="26"/>
      <c r="H149" s="26"/>
      <c r="I149" s="10">
        <v>58</v>
      </c>
      <c r="J149" s="10">
        <v>22</v>
      </c>
      <c r="K149" s="11" t="e">
        <f>I149/#REF!</f>
        <v>#REF!</v>
      </c>
      <c r="L149" s="12" t="e">
        <f t="shared" si="11"/>
        <v>#REF!</v>
      </c>
      <c r="M149" s="12" t="e">
        <f t="shared" si="12"/>
        <v>#REF!</v>
      </c>
    </row>
    <row r="150" spans="1:13" hidden="1" x14ac:dyDescent="0.25">
      <c r="A150" s="30" t="s">
        <v>146</v>
      </c>
      <c r="C150" s="20"/>
      <c r="D150" s="20"/>
      <c r="E150" s="20"/>
      <c r="F150" s="26"/>
      <c r="G150" s="26"/>
      <c r="H150" s="26"/>
      <c r="I150" s="10">
        <v>0</v>
      </c>
      <c r="J150" s="10">
        <v>0</v>
      </c>
      <c r="K150" s="11"/>
      <c r="L150" s="12">
        <f t="shared" si="11"/>
        <v>0</v>
      </c>
      <c r="M150" s="12">
        <f t="shared" si="12"/>
        <v>0</v>
      </c>
    </row>
    <row r="151" spans="1:13" hidden="1" x14ac:dyDescent="0.25">
      <c r="A151" s="30" t="s">
        <v>147</v>
      </c>
      <c r="C151" s="20"/>
      <c r="D151" s="20"/>
      <c r="E151" s="20"/>
      <c r="F151" s="26"/>
      <c r="G151" s="26"/>
      <c r="H151" s="26"/>
      <c r="I151" s="10">
        <v>21</v>
      </c>
      <c r="J151" s="10">
        <v>12</v>
      </c>
      <c r="K151" s="11" t="e">
        <f>I151/#REF!</f>
        <v>#REF!</v>
      </c>
      <c r="L151" s="12" t="e">
        <f t="shared" si="11"/>
        <v>#REF!</v>
      </c>
      <c r="M151" s="12" t="e">
        <f t="shared" si="12"/>
        <v>#REF!</v>
      </c>
    </row>
    <row r="152" spans="1:13" hidden="1" x14ac:dyDescent="0.25">
      <c r="A152" s="30" t="s">
        <v>148</v>
      </c>
      <c r="C152" s="20"/>
      <c r="D152" s="20"/>
      <c r="E152" s="20"/>
      <c r="F152" s="26"/>
      <c r="G152" s="26"/>
      <c r="H152" s="26"/>
      <c r="I152" s="10">
        <v>1737</v>
      </c>
      <c r="J152" s="10">
        <v>1476</v>
      </c>
      <c r="K152" s="11" t="e">
        <f>I152/#REF!</f>
        <v>#REF!</v>
      </c>
      <c r="L152" s="12" t="e">
        <f t="shared" si="11"/>
        <v>#REF!</v>
      </c>
      <c r="M152" s="12" t="e">
        <f t="shared" si="12"/>
        <v>#REF!</v>
      </c>
    </row>
    <row r="153" spans="1:13" hidden="1" x14ac:dyDescent="0.25">
      <c r="A153" s="30" t="s">
        <v>149</v>
      </c>
      <c r="C153" s="20"/>
      <c r="D153" s="20"/>
      <c r="E153" s="20"/>
      <c r="F153" s="26"/>
      <c r="G153" s="26"/>
      <c r="H153" s="26"/>
      <c r="I153" s="10">
        <v>995</v>
      </c>
      <c r="J153" s="10">
        <v>435</v>
      </c>
      <c r="K153" s="11" t="e">
        <f>I153/#REF!</f>
        <v>#REF!</v>
      </c>
      <c r="L153" s="12" t="e">
        <f t="shared" si="11"/>
        <v>#REF!</v>
      </c>
      <c r="M153" s="12" t="e">
        <f t="shared" si="12"/>
        <v>#REF!</v>
      </c>
    </row>
    <row r="154" spans="1:13" hidden="1" x14ac:dyDescent="0.25">
      <c r="A154" s="30" t="s">
        <v>150</v>
      </c>
      <c r="C154" s="20"/>
      <c r="D154" s="20"/>
      <c r="E154" s="20"/>
      <c r="F154" s="26"/>
      <c r="G154" s="26"/>
      <c r="H154" s="26"/>
      <c r="I154" s="10">
        <v>9508</v>
      </c>
      <c r="J154" s="10">
        <v>5113</v>
      </c>
      <c r="K154" s="11" t="e">
        <f>I154/#REF!</f>
        <v>#REF!</v>
      </c>
      <c r="L154" s="12" t="e">
        <f t="shared" si="11"/>
        <v>#REF!</v>
      </c>
      <c r="M154" s="12" t="e">
        <f t="shared" si="12"/>
        <v>#REF!</v>
      </c>
    </row>
    <row r="155" spans="1:13" hidden="1" x14ac:dyDescent="0.25">
      <c r="A155" s="30" t="s">
        <v>151</v>
      </c>
      <c r="C155" s="20"/>
      <c r="D155" s="20"/>
      <c r="E155" s="20"/>
      <c r="F155" s="26"/>
      <c r="G155" s="26"/>
      <c r="H155" s="26"/>
      <c r="I155" s="10">
        <v>49</v>
      </c>
      <c r="J155" s="10">
        <v>8</v>
      </c>
      <c r="K155" s="11" t="e">
        <f>I155/#REF!</f>
        <v>#REF!</v>
      </c>
      <c r="L155" s="12" t="e">
        <f t="shared" si="11"/>
        <v>#REF!</v>
      </c>
      <c r="M155" s="12" t="e">
        <f t="shared" si="12"/>
        <v>#REF!</v>
      </c>
    </row>
    <row r="156" spans="1:13" hidden="1" x14ac:dyDescent="0.25">
      <c r="A156" s="30" t="s">
        <v>152</v>
      </c>
      <c r="C156" s="20"/>
      <c r="D156" s="20"/>
      <c r="E156" s="20"/>
      <c r="F156" s="26"/>
      <c r="G156" s="26"/>
      <c r="H156" s="26"/>
      <c r="I156" s="10">
        <v>2313</v>
      </c>
      <c r="J156" s="10">
        <v>2032</v>
      </c>
      <c r="K156" s="11" t="e">
        <f>I156/#REF!</f>
        <v>#REF!</v>
      </c>
      <c r="L156" s="12" t="e">
        <f t="shared" si="11"/>
        <v>#REF!</v>
      </c>
      <c r="M156" s="12" t="e">
        <f t="shared" si="12"/>
        <v>#REF!</v>
      </c>
    </row>
    <row r="157" spans="1:13" hidden="1" x14ac:dyDescent="0.25">
      <c r="A157" s="30" t="s">
        <v>153</v>
      </c>
      <c r="C157" s="20"/>
      <c r="D157" s="20"/>
      <c r="E157" s="20"/>
      <c r="F157" s="26"/>
      <c r="G157" s="26"/>
      <c r="H157" s="26"/>
      <c r="I157" s="10">
        <v>113</v>
      </c>
      <c r="J157" s="10">
        <v>144</v>
      </c>
      <c r="K157" s="11" t="e">
        <f>I157/#REF!</f>
        <v>#REF!</v>
      </c>
      <c r="L157" s="12" t="e">
        <f t="shared" si="11"/>
        <v>#REF!</v>
      </c>
      <c r="M157" s="12" t="e">
        <f t="shared" si="12"/>
        <v>#REF!</v>
      </c>
    </row>
    <row r="158" spans="1:13" hidden="1" x14ac:dyDescent="0.25">
      <c r="A158" s="30" t="s">
        <v>154</v>
      </c>
      <c r="C158" s="20"/>
      <c r="D158" s="20"/>
      <c r="E158" s="20"/>
      <c r="F158" s="26"/>
      <c r="G158" s="26"/>
      <c r="H158" s="26"/>
      <c r="I158" s="10">
        <v>2074</v>
      </c>
      <c r="J158" s="10">
        <v>936</v>
      </c>
      <c r="K158" s="11" t="e">
        <f>I158/#REF!</f>
        <v>#REF!</v>
      </c>
      <c r="L158" s="12" t="e">
        <f t="shared" si="11"/>
        <v>#REF!</v>
      </c>
      <c r="M158" s="12" t="e">
        <f t="shared" si="12"/>
        <v>#REF!</v>
      </c>
    </row>
    <row r="159" spans="1:13" hidden="1" x14ac:dyDescent="0.25">
      <c r="A159" s="30" t="s">
        <v>155</v>
      </c>
      <c r="C159" s="20"/>
      <c r="D159" s="20"/>
      <c r="E159" s="20"/>
      <c r="F159" s="26"/>
      <c r="G159" s="26"/>
      <c r="H159" s="26"/>
      <c r="I159" s="10">
        <v>0</v>
      </c>
      <c r="J159" s="10">
        <v>0</v>
      </c>
      <c r="K159" s="11"/>
      <c r="L159" s="12">
        <f t="shared" si="11"/>
        <v>0</v>
      </c>
      <c r="M159" s="12">
        <f t="shared" si="12"/>
        <v>0</v>
      </c>
    </row>
    <row r="160" spans="1:13" hidden="1" x14ac:dyDescent="0.25">
      <c r="A160" s="30" t="s">
        <v>156</v>
      </c>
      <c r="C160" s="20"/>
      <c r="D160" s="20"/>
      <c r="E160" s="20"/>
      <c r="F160" s="26"/>
      <c r="G160" s="26"/>
      <c r="H160" s="26"/>
      <c r="I160" s="10">
        <v>6942</v>
      </c>
      <c r="J160" s="10">
        <v>2162</v>
      </c>
      <c r="K160" s="11" t="e">
        <f>I160/#REF!</f>
        <v>#REF!</v>
      </c>
      <c r="L160" s="12" t="e">
        <f t="shared" si="11"/>
        <v>#REF!</v>
      </c>
      <c r="M160" s="12" t="e">
        <f t="shared" si="12"/>
        <v>#REF!</v>
      </c>
    </row>
    <row r="161" spans="1:14" hidden="1" x14ac:dyDescent="0.25">
      <c r="A161" s="30" t="s">
        <v>157</v>
      </c>
      <c r="C161" s="20"/>
      <c r="D161" s="20"/>
      <c r="E161" s="20"/>
      <c r="F161" s="26"/>
      <c r="G161" s="26"/>
      <c r="H161" s="26"/>
      <c r="I161" s="10">
        <v>0</v>
      </c>
      <c r="J161" s="10">
        <v>0</v>
      </c>
      <c r="K161" s="11"/>
      <c r="L161" s="12">
        <f t="shared" si="11"/>
        <v>0</v>
      </c>
      <c r="M161" s="12">
        <f t="shared" si="12"/>
        <v>0</v>
      </c>
    </row>
    <row r="162" spans="1:14" hidden="1" x14ac:dyDescent="0.25">
      <c r="A162" s="30" t="s">
        <v>158</v>
      </c>
      <c r="C162" s="20"/>
      <c r="D162" s="20"/>
      <c r="E162" s="20"/>
      <c r="F162" s="26"/>
      <c r="G162" s="26"/>
      <c r="H162" s="26"/>
      <c r="I162" s="10">
        <v>2989</v>
      </c>
      <c r="J162" s="10">
        <v>818</v>
      </c>
      <c r="K162" s="11" t="e">
        <f>I162/#REF!</f>
        <v>#REF!</v>
      </c>
      <c r="L162" s="12" t="e">
        <f t="shared" si="11"/>
        <v>#REF!</v>
      </c>
      <c r="M162" s="12" t="e">
        <f t="shared" si="12"/>
        <v>#REF!</v>
      </c>
    </row>
    <row r="163" spans="1:14" hidden="1" x14ac:dyDescent="0.25">
      <c r="A163" s="30" t="s">
        <v>159</v>
      </c>
      <c r="C163" s="20"/>
      <c r="D163" s="20"/>
      <c r="E163" s="20"/>
      <c r="F163" s="26"/>
      <c r="G163" s="26"/>
      <c r="H163" s="26"/>
      <c r="I163" s="10">
        <v>2202</v>
      </c>
      <c r="J163" s="10">
        <v>561</v>
      </c>
      <c r="K163" s="11" t="e">
        <f>I163/#REF!</f>
        <v>#REF!</v>
      </c>
      <c r="L163" s="12" t="e">
        <f t="shared" si="11"/>
        <v>#REF!</v>
      </c>
      <c r="M163" s="12" t="e">
        <f t="shared" si="12"/>
        <v>#REF!</v>
      </c>
    </row>
    <row r="164" spans="1:14" hidden="1" x14ac:dyDescent="0.25">
      <c r="A164" s="30" t="s">
        <v>160</v>
      </c>
      <c r="C164" s="20"/>
      <c r="D164" s="20"/>
      <c r="E164" s="20"/>
      <c r="F164" s="26"/>
      <c r="G164" s="26"/>
      <c r="H164" s="26"/>
      <c r="I164" s="10">
        <v>6434</v>
      </c>
      <c r="J164" s="10">
        <v>1229</v>
      </c>
      <c r="K164" s="11" t="e">
        <f>I164/#REF!</f>
        <v>#REF!</v>
      </c>
      <c r="L164" s="12" t="e">
        <f t="shared" si="11"/>
        <v>#REF!</v>
      </c>
      <c r="M164" s="12" t="e">
        <f t="shared" si="12"/>
        <v>#REF!</v>
      </c>
    </row>
    <row r="165" spans="1:14" hidden="1" x14ac:dyDescent="0.25">
      <c r="A165" s="30" t="s">
        <v>161</v>
      </c>
      <c r="C165" s="20"/>
      <c r="D165" s="20"/>
      <c r="E165" s="20"/>
      <c r="F165" s="26"/>
      <c r="G165" s="26"/>
      <c r="H165" s="26"/>
      <c r="I165" s="10">
        <v>3179</v>
      </c>
      <c r="J165" s="10">
        <v>1578</v>
      </c>
      <c r="K165" s="11" t="e">
        <f>I165/#REF!</f>
        <v>#REF!</v>
      </c>
      <c r="L165" s="12" t="e">
        <f t="shared" si="11"/>
        <v>#REF!</v>
      </c>
      <c r="M165" s="12" t="e">
        <f t="shared" si="12"/>
        <v>#REF!</v>
      </c>
    </row>
    <row r="166" spans="1:14" hidden="1" x14ac:dyDescent="0.25">
      <c r="A166" s="30" t="s">
        <v>162</v>
      </c>
      <c r="C166" s="20"/>
      <c r="D166" s="20"/>
      <c r="E166" s="20"/>
      <c r="F166" s="26"/>
      <c r="G166" s="26"/>
      <c r="H166" s="26"/>
      <c r="I166" s="10">
        <v>916</v>
      </c>
      <c r="J166" s="10">
        <v>255</v>
      </c>
      <c r="K166" s="11" t="e">
        <f>I166/#REF!</f>
        <v>#REF!</v>
      </c>
      <c r="L166" s="12" t="e">
        <f t="shared" si="11"/>
        <v>#REF!</v>
      </c>
      <c r="M166" s="12" t="e">
        <f t="shared" si="12"/>
        <v>#REF!</v>
      </c>
    </row>
    <row r="167" spans="1:14" hidden="1" x14ac:dyDescent="0.25">
      <c r="A167" s="30" t="s">
        <v>163</v>
      </c>
      <c r="C167" s="20"/>
      <c r="D167" s="20"/>
      <c r="E167" s="20"/>
      <c r="F167" s="26"/>
      <c r="G167" s="26"/>
      <c r="H167" s="26"/>
      <c r="I167" s="10">
        <v>185</v>
      </c>
      <c r="J167" s="10">
        <v>115</v>
      </c>
      <c r="K167" s="11" t="e">
        <f>I167/#REF!</f>
        <v>#REF!</v>
      </c>
      <c r="L167" s="12" t="e">
        <f t="shared" si="11"/>
        <v>#REF!</v>
      </c>
      <c r="M167" s="12" t="e">
        <f t="shared" si="12"/>
        <v>#REF!</v>
      </c>
    </row>
    <row r="168" spans="1:14" hidden="1" x14ac:dyDescent="0.25">
      <c r="A168" s="30" t="s">
        <v>164</v>
      </c>
      <c r="C168" s="20"/>
      <c r="D168" s="20"/>
      <c r="E168" s="20"/>
      <c r="F168" s="26"/>
      <c r="G168" s="26"/>
      <c r="H168" s="26"/>
      <c r="I168" s="10">
        <v>4090</v>
      </c>
      <c r="J168" s="10">
        <v>776</v>
      </c>
      <c r="K168" s="11" t="e">
        <f>I168/#REF!</f>
        <v>#REF!</v>
      </c>
      <c r="L168" s="12" t="e">
        <f t="shared" si="11"/>
        <v>#REF!</v>
      </c>
      <c r="M168" s="12" t="e">
        <f t="shared" si="12"/>
        <v>#REF!</v>
      </c>
    </row>
    <row r="169" spans="1:14" hidden="1" x14ac:dyDescent="0.25">
      <c r="A169" s="30" t="s">
        <v>165</v>
      </c>
      <c r="C169" s="20"/>
      <c r="D169" s="20"/>
      <c r="E169" s="20"/>
      <c r="F169" s="26"/>
      <c r="G169" s="26"/>
      <c r="H169" s="26"/>
      <c r="I169" s="10">
        <v>1294</v>
      </c>
      <c r="J169" s="10">
        <v>890</v>
      </c>
      <c r="K169" s="11" t="e">
        <f>I169/#REF!</f>
        <v>#REF!</v>
      </c>
      <c r="L169" s="12" t="e">
        <f t="shared" si="11"/>
        <v>#REF!</v>
      </c>
      <c r="M169" s="12" t="e">
        <f t="shared" si="12"/>
        <v>#REF!</v>
      </c>
    </row>
    <row r="170" spans="1:14" s="2" customFormat="1" x14ac:dyDescent="0.25">
      <c r="A170" s="31" t="s">
        <v>167</v>
      </c>
      <c r="C170" s="15">
        <f>SUM(C3:C91)</f>
        <v>1893340</v>
      </c>
      <c r="D170" s="15">
        <f>SUM(D3:D91)</f>
        <v>970611</v>
      </c>
      <c r="E170" s="12">
        <f t="shared" ref="E170" si="13">C170/(C170+D170)</f>
        <v>0.66109371284634411</v>
      </c>
      <c r="F170" s="15">
        <f>SUM(F3:F91)</f>
        <v>1628028</v>
      </c>
      <c r="G170" s="15">
        <f>SUM(G3:G91)</f>
        <v>784101</v>
      </c>
      <c r="H170" s="12">
        <f t="shared" ref="H170" si="14">F170/(F170+G170)</f>
        <v>0.6749340520345305</v>
      </c>
      <c r="I170" s="15">
        <f>SUM(I3:I91)</f>
        <v>1451179</v>
      </c>
      <c r="J170" s="15">
        <f>SUM(J3:J91)</f>
        <v>627135</v>
      </c>
      <c r="K170" s="12">
        <f t="shared" ref="K170:K177" si="15">I170/(I170+J170)</f>
        <v>0.69824819541224281</v>
      </c>
      <c r="L170" s="12">
        <f t="shared" si="11"/>
        <v>3.7154482565898705E-2</v>
      </c>
      <c r="M170" s="12">
        <f t="shared" si="12"/>
        <v>2.3314143377712315E-2</v>
      </c>
      <c r="N170" s="14"/>
    </row>
    <row r="171" spans="1:14" x14ac:dyDescent="0.25">
      <c r="A171" s="30" t="s">
        <v>177</v>
      </c>
      <c r="C171" s="18">
        <f>+C6+C7+C10+C11+C12+C18+C20+C21+C23+C26+C33+C38+C42+C43+C46+C50+C52+C55+C57+C59+C62+C64+C76+C79+C81+C90</f>
        <v>300371</v>
      </c>
      <c r="D171" s="18">
        <f>+D6+D7+D10+D11+D12+D18+D20+D21+D23+D26+D33+D38+D42+D43+D46+D50+D52+D55+D57+D59+D62+D64+D76+D79+D81+D90</f>
        <v>165758</v>
      </c>
      <c r="E171" s="19">
        <f t="shared" ref="E171:E177" si="16">C171/(C171+D171)</f>
        <v>0.64439457746675277</v>
      </c>
      <c r="F171" s="27">
        <f>+F6+F7+F10+F11+F12+F18+F20+F21+F23+F26+F33+F38+F42+F43+F46+F50+F52+F55+F57+F59+F62+F64+F76+F79+F81+F90</f>
        <v>260641</v>
      </c>
      <c r="G171" s="27">
        <f>+G6+G7+G10+G11+G12+G18+G20+G21+G23+G26+G33+G38+G42+G43+G46+G50+G52+G55+G57+G59+G62+G64+G76+G79+G81+G90</f>
        <v>131814</v>
      </c>
      <c r="H171" s="25">
        <f t="shared" ref="H171:H177" si="17">F171/(F171+G171)</f>
        <v>0.66412964543705644</v>
      </c>
      <c r="I171" s="10">
        <f>+I6+I7+I10+I11+I12+I18+I20+I21+I23+I26+I33+I38+I42+I43+I46+I50+I52+I55+I57+I59+I62+I64+I76+I79+I81+I90</f>
        <v>234885</v>
      </c>
      <c r="J171" s="10">
        <f>+J6+J7+J10+J11+J12+J18+J20+J21+J23+J26+J33+J38+J42+J43+J46+J50+J52+J55+J57+J59+J62+J64+J76+J79+J81+J90</f>
        <v>106856</v>
      </c>
      <c r="K171" s="12">
        <f t="shared" si="15"/>
        <v>0.68731875894317629</v>
      </c>
      <c r="L171" s="12">
        <f t="shared" si="11"/>
        <v>4.2924181476423517E-2</v>
      </c>
      <c r="M171" s="12">
        <f t="shared" si="12"/>
        <v>2.3189113506119852E-2</v>
      </c>
    </row>
    <row r="172" spans="1:14" x14ac:dyDescent="0.25">
      <c r="A172" s="30" t="s">
        <v>171</v>
      </c>
      <c r="C172" s="18">
        <f>(C17+C29+C30+C34+C35+C39+C48+C49+C54+C61+C66+C67+C68+C69+C84)</f>
        <v>158978</v>
      </c>
      <c r="D172" s="18">
        <f>(D17+D29+D30+D34+D35+D39+D48+D49+D54+D61+D66+D67+D68+D69+D84)</f>
        <v>101597</v>
      </c>
      <c r="E172" s="19">
        <f t="shared" si="16"/>
        <v>0.61010457641753812</v>
      </c>
      <c r="F172" s="27">
        <f>(F17+F29+F30+F34+F35+F39+F48+F49+F54+F61+F66+F67+F68+F69+F84)</f>
        <v>143020</v>
      </c>
      <c r="G172" s="27">
        <f>(G17+G29+G30+G34+G35+G39+G48+G49+G54+G61+G66+G67+G68+G69+G84)</f>
        <v>74976</v>
      </c>
      <c r="H172" s="25">
        <f t="shared" si="17"/>
        <v>0.6560670837997028</v>
      </c>
      <c r="I172" s="10">
        <f>(I17+I29+I30+I34+I35+I39+I48+I49+I54+I61+I66+I67+I68+I69+I84)</f>
        <v>124885</v>
      </c>
      <c r="J172" s="10">
        <f>(J17+J29+J30+J34+J35+J39+J48+J49+J54+J61+J66+J67+J68+J69+J84)</f>
        <v>68225</v>
      </c>
      <c r="K172" s="12">
        <f t="shared" si="15"/>
        <v>0.64670395111594425</v>
      </c>
      <c r="L172" s="12">
        <f t="shared" si="11"/>
        <v>3.6599374698406129E-2</v>
      </c>
      <c r="M172" s="12">
        <f t="shared" si="12"/>
        <v>-9.363132683758546E-3</v>
      </c>
    </row>
    <row r="173" spans="1:14" x14ac:dyDescent="0.25">
      <c r="A173" s="30" t="s">
        <v>71</v>
      </c>
      <c r="C173" s="18">
        <f>(C4+C5+C8+C9+C14+C19+C22+C25+C27+C28+C32+C37+C40+C41+C44+C45+C56+C38+C58+C63+C65+C70+C71+C73+C74+C78+C80+C80+C82+C83+C86+C87)</f>
        <v>301014</v>
      </c>
      <c r="D173" s="18">
        <f>(D4+D5+D8+D9+D14+D19+D22+D25+D27+D28+D32+D37+D40+D41+D44+D45+D56+D38+D58+D63+D65+D70+D71+D73+D74+D78+D80+D80+D82+D83+D86+D87)</f>
        <v>163892</v>
      </c>
      <c r="E173" s="19">
        <f t="shared" si="16"/>
        <v>0.6474728224630355</v>
      </c>
      <c r="F173" s="27">
        <f>(F4+F5+F8+F9+F14+F19+F22+F25+F27+F28+F32+F37+F40+F41+F44+F45+F56+F38+F58+F63+F65+F70+F71+F73+F74+F78+F80+F80+F82+F83+F86+F87)</f>
        <v>239074</v>
      </c>
      <c r="G173" s="27">
        <f>(G4+G5+G8+G9+G14+G19+G22+G25+G27+G28+G32+G37+G40+G41+G44+G45+G56+G38+G58+G63+G65+G70+G71+G73+G74+G78+G80+G80+G82+G83+G86+G87)</f>
        <v>136982</v>
      </c>
      <c r="H173" s="25">
        <f t="shared" si="17"/>
        <v>0.63574042163933031</v>
      </c>
      <c r="I173" s="10">
        <f>(I4+I5+I8+I9+I14+I19+I22+I25+I27+I28+I32+I37+I40+I41+I44+I45+I56+I38+I58+I63+I65+I70+I71+I73+I74+I78+I80+I80+I82+I83+I86+I87)</f>
        <v>210281</v>
      </c>
      <c r="J173" s="10">
        <f>(J4+J5+J8+J9+J14+J19+J22+J25+J27+J28+J32+J37+J40+J41+J44+J45+J56+J38+J58+J63+J65+J70+J71+J73+J74+J78+J80+J80+J82+J83+J86+J87)</f>
        <v>103197</v>
      </c>
      <c r="K173" s="12">
        <f t="shared" si="15"/>
        <v>0.67079986474329933</v>
      </c>
      <c r="L173" s="12">
        <f t="shared" si="11"/>
        <v>2.3327042280263832E-2</v>
      </c>
      <c r="M173" s="12">
        <f t="shared" si="12"/>
        <v>3.5059443103969024E-2</v>
      </c>
    </row>
    <row r="174" spans="1:14" x14ac:dyDescent="0.25">
      <c r="A174" s="30" t="s">
        <v>172</v>
      </c>
      <c r="C174" s="18">
        <f>(C47+C60+C75)</f>
        <v>82002</v>
      </c>
      <c r="D174" s="18">
        <f>(D47+D60+D75)</f>
        <v>65989</v>
      </c>
      <c r="E174" s="19">
        <f t="shared" si="16"/>
        <v>0.55410126291463668</v>
      </c>
      <c r="F174" s="27">
        <f>(F47+F60+F75)</f>
        <v>66485</v>
      </c>
      <c r="G174" s="27">
        <f>(G47+G60+G75)</f>
        <v>51505</v>
      </c>
      <c r="H174" s="25">
        <f t="shared" si="17"/>
        <v>0.56347995592846856</v>
      </c>
      <c r="I174" s="10">
        <f>(I47+I60+I75)</f>
        <v>62696</v>
      </c>
      <c r="J174" s="10">
        <f>(J47+J60+J75)</f>
        <v>48872</v>
      </c>
      <c r="K174" s="12">
        <f t="shared" si="15"/>
        <v>0.5619532482432239</v>
      </c>
      <c r="L174" s="12">
        <f t="shared" si="11"/>
        <v>7.8519853285872188E-3</v>
      </c>
      <c r="M174" s="12">
        <f t="shared" si="12"/>
        <v>-1.5267076852446548E-3</v>
      </c>
    </row>
    <row r="175" spans="1:14" x14ac:dyDescent="0.25">
      <c r="A175" s="30" t="s">
        <v>178</v>
      </c>
      <c r="C175" s="18">
        <f>(C3+C16+C36+C53+C89)</f>
        <v>22965</v>
      </c>
      <c r="D175" s="18">
        <f>(D3+D16+D36+D53+D89)</f>
        <v>16390</v>
      </c>
      <c r="E175" s="19">
        <f t="shared" si="16"/>
        <v>0.58353449371109134</v>
      </c>
      <c r="F175" s="27">
        <f>(F3+F16+F36+F53+F89)</f>
        <v>17403</v>
      </c>
      <c r="G175" s="27">
        <f>(G3+G16+G36+G53+G89)</f>
        <v>10100</v>
      </c>
      <c r="H175" s="25">
        <f t="shared" si="17"/>
        <v>0.63276733447260303</v>
      </c>
      <c r="I175" s="10">
        <f>(I3+I16+I36+I53+I89)</f>
        <v>13347</v>
      </c>
      <c r="J175" s="10">
        <f>(J3+J16+J36+J53+J89)</f>
        <v>9147</v>
      </c>
      <c r="K175" s="12">
        <f t="shared" si="15"/>
        <v>0.59335822886102962</v>
      </c>
      <c r="L175" s="12">
        <f t="shared" si="11"/>
        <v>9.8237351499382841E-3</v>
      </c>
      <c r="M175" s="12">
        <f t="shared" si="12"/>
        <v>-3.9409105611573403E-2</v>
      </c>
    </row>
    <row r="176" spans="1:14" x14ac:dyDescent="0.25">
      <c r="A176" s="30" t="s">
        <v>175</v>
      </c>
      <c r="C176" s="18">
        <f>(C13+C24+C77+C88)</f>
        <v>54990</v>
      </c>
      <c r="D176" s="18">
        <f>(D13+D24+D77+D88)</f>
        <v>19361</v>
      </c>
      <c r="E176" s="19">
        <f t="shared" si="16"/>
        <v>0.73960000537988724</v>
      </c>
      <c r="F176" s="27">
        <f>(F13+F24+F77+F88)</f>
        <v>58408</v>
      </c>
      <c r="G176" s="27">
        <f>(G13+G24+G77+G88)</f>
        <v>17156</v>
      </c>
      <c r="H176" s="25">
        <f t="shared" si="17"/>
        <v>0.77296066910168859</v>
      </c>
      <c r="I176" s="10">
        <f>(I13+I24+I77+I88)</f>
        <v>47826</v>
      </c>
      <c r="J176" s="10">
        <f>(J13+J24+J77+J88)</f>
        <v>15725</v>
      </c>
      <c r="K176" s="12">
        <f t="shared" si="15"/>
        <v>0.7525609353117968</v>
      </c>
      <c r="L176" s="12">
        <f t="shared" si="11"/>
        <v>1.2960929931909559E-2</v>
      </c>
      <c r="M176" s="12">
        <f t="shared" si="12"/>
        <v>-2.0399733789891794E-2</v>
      </c>
    </row>
    <row r="177" spans="1:14" x14ac:dyDescent="0.25">
      <c r="A177" s="30" t="s">
        <v>176</v>
      </c>
      <c r="C177" s="18">
        <f>(C82+C63+C41+C31+C15)</f>
        <v>82655</v>
      </c>
      <c r="D177" s="18">
        <f>(D82+D63+D41+D31+D15)</f>
        <v>46794</v>
      </c>
      <c r="E177" s="19">
        <f t="shared" si="16"/>
        <v>0.63851400937821068</v>
      </c>
      <c r="F177" s="27">
        <f>(F82+F63+F41+F31+F15)</f>
        <v>93114</v>
      </c>
      <c r="G177" s="27">
        <f>(G82+G63+G41+G31+G15)</f>
        <v>49012</v>
      </c>
      <c r="H177" s="25">
        <f t="shared" si="17"/>
        <v>0.65515106314115645</v>
      </c>
      <c r="I177" s="10">
        <f>(I82+I63+I41+I31+I15)</f>
        <v>82335</v>
      </c>
      <c r="J177" s="10">
        <f>(J82+J63+J41+J31+J15)</f>
        <v>37968</v>
      </c>
      <c r="K177" s="12">
        <f t="shared" si="15"/>
        <v>0.68439689783297175</v>
      </c>
      <c r="L177" s="12">
        <f t="shared" si="11"/>
        <v>4.5882888454761073E-2</v>
      </c>
      <c r="M177" s="12">
        <f t="shared" si="12"/>
        <v>2.9245834691815298E-2</v>
      </c>
    </row>
    <row r="178" spans="1:14" x14ac:dyDescent="0.25">
      <c r="A178" s="30" t="s">
        <v>179</v>
      </c>
      <c r="N178"/>
    </row>
  </sheetData>
  <conditionalFormatting sqref="L3:M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3:M9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4:M17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="1"/>
  <pageMargins left="0.7" right="0.7" top="0.75" bottom="0.75" header="0.3" footer="0.3"/>
  <pageSetup orientation="landscape" r:id="rId1"/>
  <headerFooter>
    <oddHeader>&amp;C&amp;"-,Bold"&amp;18Measure M by City</oddHeader>
    <oddFooter>&amp;R&amp;9M. Dierking x22426</oddFooter>
  </headerFooter>
  <rowBreaks count="1" manualBreakCount="1">
    <brk id="1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Dierking, Mark</dc:creator>
  <cp:lastModifiedBy>Barrett, Matthew</cp:lastModifiedBy>
  <cp:lastPrinted>2016-11-10T23:54:27Z</cp:lastPrinted>
  <dcterms:created xsi:type="dcterms:W3CDTF">2016-11-10T19:00:40Z</dcterms:created>
  <dcterms:modified xsi:type="dcterms:W3CDTF">2016-11-17T20:47:45Z</dcterms:modified>
</cp:coreProperties>
</file>