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Cover041219" sheetId="1" r:id="rId1"/>
    <sheet name="D050626" sheetId="2" r:id="rId2"/>
  </sheets>
  <definedNames>
    <definedName name="_xlnm.Print_Area" localSheetId="0">'Cover041219'!$A$1:$E$33</definedName>
    <definedName name="_xlnm.Print_Area" localSheetId="1">'D050626'!$A$1:$M$83</definedName>
  </definedNames>
  <calcPr fullCalcOnLoad="1"/>
</workbook>
</file>

<file path=xl/sharedStrings.xml><?xml version="1.0" encoding="utf-8"?>
<sst xmlns="http://schemas.openxmlformats.org/spreadsheetml/2006/main" count="174" uniqueCount="74">
  <si>
    <t>LOS ANGELES COUNTY METROPOLITAN TRANSPORTATION AUTHORITY</t>
  </si>
  <si>
    <t>OPERATIONS DEPARTMENT</t>
  </si>
  <si>
    <t>SCHEDULED SERVICE OPERATING COST FACTORS</t>
  </si>
  <si>
    <t>REPORT  NO.  4-24</t>
  </si>
  <si>
    <t>CONTRACT LINES</t>
  </si>
  <si>
    <t>FROM:</t>
  </si>
  <si>
    <t>Jake Satin-Jacobs</t>
  </si>
  <si>
    <t xml:space="preserve">Manager, Service Performance Analysis </t>
  </si>
  <si>
    <t xml:space="preserve">     TO:</t>
  </si>
  <si>
    <t>Ed Muncy</t>
  </si>
  <si>
    <t xml:space="preserve">Director, Service Performance Analysis </t>
  </si>
  <si>
    <t>CC:</t>
  </si>
  <si>
    <t>Roderick Goldman</t>
  </si>
  <si>
    <t>Deputy Executive Officer, Service Development</t>
  </si>
  <si>
    <t>DATE OF ISSUE:</t>
  </si>
  <si>
    <t xml:space="preserve"> </t>
  </si>
  <si>
    <t>PURPOSE OF REPORT:</t>
  </si>
  <si>
    <t>The Scheduled Service Operating Cost Factors Report shows daily vehicle miles, hours, and equipment requirements</t>
  </si>
  <si>
    <t>for scheduled transit service.  Revenue hours include layovers but exclude deadheads.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</si>
  <si>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</si>
  <si>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</si>
  <si>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</si>
  <si>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</si>
  <si>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HIGHLIGHT OF THIS ISSUE: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</si>
  <si>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</si>
  <si>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</si>
  <si>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</si>
  <si>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</si>
  <si>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</si>
  <si>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</si>
  <si>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</si>
  <si>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</si>
  <si>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</si>
  <si>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</si>
  <si>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</si>
  <si>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</si>
  <si>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Line Name</t>
  </si>
  <si>
    <t xml:space="preserve">Alameda Street </t>
  </si>
  <si>
    <t>Los Angeles - Burbank - Sherman Oaks via Riverside Drive</t>
  </si>
  <si>
    <t>Rosecrans Ave</t>
  </si>
  <si>
    <t>Alondra Blvd</t>
  </si>
  <si>
    <t>Artesia Blvd</t>
  </si>
  <si>
    <t>Plummer St - Coldwater Canyon Ave</t>
  </si>
  <si>
    <t>Pasadena - Monrovia - Duarte via Foothill Blvd</t>
  </si>
  <si>
    <t>Willowbrook - Harbor City - San Pedro</t>
  </si>
  <si>
    <t>South Broadway / Main Loop - Artesia Transit Center</t>
  </si>
  <si>
    <t>Cedars-Sinai Medical Center - Laurel Canyon Blvd</t>
  </si>
  <si>
    <t>Palos Verdes Peninsula</t>
  </si>
  <si>
    <t>Long Beach - L.A.X. via Sepulveda Blvd</t>
  </si>
  <si>
    <t>Willowbrook - Huntington Park - Lorena St - City Terrace</t>
  </si>
  <si>
    <t>Eastern Ave - Avenue 64 - Hill Ave</t>
  </si>
  <si>
    <t>Rosemead Blvd - Lakewood Blvd</t>
  </si>
  <si>
    <t>Monrovia - El Monte - Norwalk</t>
  </si>
  <si>
    <t>Rampart Blvd - Hoover St - Colorado St</t>
  </si>
  <si>
    <t>Grande Vista Ave USC Hospital Shuttle</t>
  </si>
  <si>
    <t>North Inglewood Shuttle</t>
  </si>
  <si>
    <t>Crenshaw Connection</t>
  </si>
  <si>
    <t>Green Line Shuttle World Way West</t>
  </si>
  <si>
    <t>TOTAL</t>
  </si>
  <si>
    <t>PULLOUTS</t>
  </si>
  <si>
    <t>AM</t>
  </si>
  <si>
    <t>PM</t>
  </si>
  <si>
    <t>Compton - operated by First Transit</t>
  </si>
  <si>
    <t>Gardena - operated by Transportation Concepts</t>
  </si>
  <si>
    <t>Medford St - operated by Transportation Concepts</t>
  </si>
  <si>
    <t>Washington/Alameda - operated by MV Transportation</t>
  </si>
  <si>
    <t>Lincoln Heights - operated by First Transit</t>
  </si>
  <si>
    <t>SATURDAY - SCHOOL HOLIDAY, NON-RACE, NON-BOWL SCHEDULES</t>
  </si>
  <si>
    <t>SUNDAY - SCHOOL HOLIDAY, NON-RACE, NON-BOWL SCHEDULES</t>
  </si>
  <si>
    <t>JUNE 26, 2005</t>
  </si>
  <si>
    <t xml:space="preserve">Service was changed on weekday Line 125. </t>
  </si>
  <si>
    <t>New Line 622  (daily, Saturday and Sunday) owl replacement service along Green Line.</t>
  </si>
  <si>
    <t>Owl</t>
  </si>
  <si>
    <t>Norwalk/I-605 - Aviation Station Shuttle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</si>
</sst>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5.5"/>
      <name val="Small Fonts"/>
      <family val="2"/>
    </font>
    <font>
      <sz val="12"/>
      <name val="Haettenschweiler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sz val="10"/>
      <name val="CG Times"/>
      <family val="1"/>
    </font>
    <font>
      <b/>
      <i/>
      <sz val="18"/>
      <name val="CG Times"/>
      <family val="1"/>
    </font>
    <font>
      <b/>
      <i/>
      <sz val="9"/>
      <name val="CG Times"/>
      <family val="1"/>
    </font>
    <font>
      <b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172" fontId="0" fillId="0" borderId="0" xfId="0" applyNumberFormat="1" applyFont="1" applyAlignment="1">
      <alignment horizontal="center" wrapText="1"/>
    </xf>
    <xf numFmtId="0" fontId="6" fillId="0" borderId="0" xfId="0" applyFont="1" applyAlignment="1" quotePrefix="1">
      <alignment horizontal="left" wrapText="1"/>
    </xf>
    <xf numFmtId="1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Continuous" vertical="center"/>
    </xf>
    <xf numFmtId="14" fontId="8" fillId="0" borderId="0" xfId="0" applyNumberFormat="1" applyFont="1" applyAlignment="1">
      <alignment horizontal="right" wrapText="1"/>
    </xf>
    <xf numFmtId="0" fontId="10" fillId="0" borderId="1" xfId="20" applyFont="1" applyBorder="1" applyAlignment="1">
      <alignment horizontal="centerContinuous"/>
      <protection/>
    </xf>
    <xf numFmtId="0" fontId="10" fillId="0" borderId="2" xfId="20" applyFont="1" applyBorder="1" applyAlignment="1">
      <alignment horizontal="centerContinuous"/>
      <protection/>
    </xf>
    <xf numFmtId="0" fontId="10" fillId="0" borderId="3" xfId="20" applyFont="1" applyBorder="1" applyAlignment="1">
      <alignment horizontal="centerContinuous"/>
      <protection/>
    </xf>
    <xf numFmtId="0" fontId="0" fillId="0" borderId="0" xfId="20">
      <alignment/>
      <protection/>
    </xf>
    <xf numFmtId="0" fontId="11" fillId="0" borderId="4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 vertical="center"/>
      <protection/>
    </xf>
    <xf numFmtId="0" fontId="11" fillId="0" borderId="5" xfId="20" applyFont="1" applyBorder="1" applyAlignment="1">
      <alignment horizontal="centerContinuous" vertical="center"/>
      <protection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0" fillId="0" borderId="5" xfId="20" applyBorder="1">
      <alignment/>
      <protection/>
    </xf>
    <xf numFmtId="0" fontId="12" fillId="0" borderId="4" xfId="19" applyFont="1" applyBorder="1" applyAlignment="1">
      <alignment horizontal="centerContinuous"/>
      <protection/>
    </xf>
    <xf numFmtId="0" fontId="12" fillId="0" borderId="0" xfId="19" applyFont="1" applyBorder="1" applyAlignment="1">
      <alignment horizontal="centerContinuous"/>
      <protection/>
    </xf>
    <xf numFmtId="0" fontId="12" fillId="0" borderId="5" xfId="19" applyFont="1" applyBorder="1" applyAlignment="1">
      <alignment horizontal="centerContinuous"/>
      <protection/>
    </xf>
    <xf numFmtId="15" fontId="13" fillId="0" borderId="4" xfId="20" applyNumberFormat="1" applyFont="1" applyBorder="1" applyAlignment="1" quotePrefix="1">
      <alignment horizontal="centerContinuous"/>
      <protection/>
    </xf>
    <xf numFmtId="15" fontId="13" fillId="0" borderId="0" xfId="20" applyNumberFormat="1" applyFont="1" applyBorder="1" applyAlignment="1" quotePrefix="1">
      <alignment horizontal="centerContinuous"/>
      <protection/>
    </xf>
    <xf numFmtId="15" fontId="13" fillId="0" borderId="5" xfId="20" applyNumberFormat="1" applyFont="1" applyBorder="1" applyAlignment="1" quotePrefix="1">
      <alignment horizontal="centerContinuous"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14" fillId="0" borderId="1" xfId="20" applyFont="1" applyBorder="1">
      <alignment/>
      <protection/>
    </xf>
    <xf numFmtId="0" fontId="14" fillId="0" borderId="2" xfId="19" applyFont="1" applyBorder="1">
      <alignment/>
      <protection/>
    </xf>
    <xf numFmtId="0" fontId="15" fillId="0" borderId="2" xfId="20" applyFont="1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15" fillId="0" borderId="4" xfId="20" applyFont="1" applyBorder="1">
      <alignment/>
      <protection/>
    </xf>
    <xf numFmtId="0" fontId="14" fillId="0" borderId="0" xfId="19" applyFont="1" applyBorder="1" applyAlignment="1">
      <alignment horizontal="left"/>
      <protection/>
    </xf>
    <xf numFmtId="0" fontId="15" fillId="0" borderId="0" xfId="20" applyFont="1" applyBorder="1">
      <alignment/>
      <protection/>
    </xf>
    <xf numFmtId="0" fontId="14" fillId="0" borderId="4" xfId="20" applyFont="1" applyBorder="1">
      <alignment/>
      <protection/>
    </xf>
    <xf numFmtId="0" fontId="14" fillId="0" borderId="0" xfId="20" applyFont="1" applyBorder="1">
      <alignment/>
      <protection/>
    </xf>
    <xf numFmtId="0" fontId="14" fillId="0" borderId="0" xfId="20" applyFont="1" applyBorder="1" applyAlignment="1">
      <alignment horizontal="left"/>
      <protection/>
    </xf>
    <xf numFmtId="0" fontId="14" fillId="0" borderId="4" xfId="20" applyFont="1" applyBorder="1" applyAlignment="1">
      <alignment horizontal="center"/>
      <protection/>
    </xf>
    <xf numFmtId="188" fontId="14" fillId="0" borderId="0" xfId="20" applyNumberFormat="1" applyFont="1" applyBorder="1" applyAlignment="1">
      <alignment horizontal="left"/>
      <protection/>
    </xf>
    <xf numFmtId="0" fontId="14" fillId="0" borderId="0" xfId="20" applyFont="1" applyBorder="1" applyAlignment="1">
      <alignment horizontal="center"/>
      <protection/>
    </xf>
    <xf numFmtId="188" fontId="14" fillId="0" borderId="5" xfId="20" applyNumberFormat="1" applyFont="1" applyBorder="1" applyAlignment="1">
      <alignment horizontal="left"/>
      <protection/>
    </xf>
    <xf numFmtId="0" fontId="11" fillId="0" borderId="4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6" fillId="0" borderId="4" xfId="19" applyFont="1" applyBorder="1">
      <alignment/>
      <protection/>
    </xf>
    <xf numFmtId="0" fontId="1" fillId="0" borderId="9" xfId="20" applyFont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17" fillId="0" borderId="4" xfId="19" applyFont="1" applyBorder="1">
      <alignment/>
      <protection/>
    </xf>
    <xf numFmtId="0" fontId="18" fillId="0" borderId="4" xfId="19" applyFont="1" applyBorder="1" applyAlignment="1">
      <alignment horizontal="centerContinuous"/>
      <protection/>
    </xf>
    <xf numFmtId="0" fontId="18" fillId="0" borderId="0" xfId="19" applyFont="1" applyBorder="1" applyAlignment="1">
      <alignment horizontal="centerContinuous"/>
      <protection/>
    </xf>
    <xf numFmtId="0" fontId="18" fillId="0" borderId="5" xfId="19" applyFont="1" applyBorder="1" applyAlignment="1">
      <alignment horizontal="centerContinuous"/>
      <protection/>
    </xf>
    <xf numFmtId="0" fontId="19" fillId="0" borderId="4" xfId="19" applyFont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1" fontId="0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/>
    </xf>
    <xf numFmtId="0" fontId="17" fillId="0" borderId="0" xfId="19" applyFont="1" applyBorder="1">
      <alignment/>
      <protection/>
    </xf>
    <xf numFmtId="0" fontId="17" fillId="0" borderId="6" xfId="19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PT424.d030629.work" xfId="19"/>
    <cellStyle name="Normal_ScheduleNumbers.D02121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D4">
      <selection activeCell="N30" sqref="N30"/>
    </sheetView>
  </sheetViews>
  <sheetFormatPr defaultColWidth="9.140625" defaultRowHeight="12.75"/>
  <cols>
    <col min="1" max="1" width="10.7109375" style="37" customWidth="1"/>
    <col min="2" max="2" width="9.140625" style="37" customWidth="1"/>
    <col min="3" max="3" width="21.140625" style="37" customWidth="1"/>
    <col min="4" max="4" width="21.00390625" style="37" customWidth="1"/>
    <col min="5" max="5" width="22.140625" style="37" customWidth="1"/>
    <col min="6" max="16384" width="9.140625" style="37" customWidth="1"/>
  </cols>
  <sheetData>
    <row r="1" spans="1:5" ht="43.5" customHeight="1">
      <c r="A1" s="34" t="s">
        <v>0</v>
      </c>
      <c r="B1" s="35"/>
      <c r="C1" s="35"/>
      <c r="D1" s="35"/>
      <c r="E1" s="36"/>
    </row>
    <row r="2" spans="1:5" ht="24.75" customHeight="1">
      <c r="A2" s="38" t="s">
        <v>1</v>
      </c>
      <c r="B2" s="39"/>
      <c r="C2" s="39"/>
      <c r="D2" s="39"/>
      <c r="E2" s="40"/>
    </row>
    <row r="3" spans="1:5" ht="21.75" customHeight="1">
      <c r="A3" s="41"/>
      <c r="B3" s="42"/>
      <c r="C3" s="42"/>
      <c r="D3" s="42"/>
      <c r="E3" s="43"/>
    </row>
    <row r="4" spans="1:5" ht="21.75" customHeight="1">
      <c r="A4" s="41"/>
      <c r="B4" s="42"/>
      <c r="C4" s="42"/>
      <c r="D4" s="42"/>
      <c r="E4" s="43"/>
    </row>
    <row r="5" spans="1:5" ht="21.75" customHeight="1">
      <c r="A5" s="41"/>
      <c r="B5" s="42"/>
      <c r="C5" s="42"/>
      <c r="D5" s="42"/>
      <c r="E5" s="43"/>
    </row>
    <row r="6" spans="1:5" ht="21.75" customHeight="1">
      <c r="A6" s="44" t="s">
        <v>2</v>
      </c>
      <c r="B6" s="45"/>
      <c r="C6" s="45"/>
      <c r="D6" s="45"/>
      <c r="E6" s="46"/>
    </row>
    <row r="7" spans="1:5" ht="21.75" customHeight="1">
      <c r="A7" s="44" t="s">
        <v>3</v>
      </c>
      <c r="B7" s="45"/>
      <c r="C7" s="45"/>
      <c r="D7" s="45"/>
      <c r="E7" s="46"/>
    </row>
    <row r="8" spans="1:5" ht="21.75" customHeight="1">
      <c r="A8" s="77" t="s">
        <v>4</v>
      </c>
      <c r="B8" s="78"/>
      <c r="C8" s="78"/>
      <c r="D8" s="78"/>
      <c r="E8" s="79"/>
    </row>
    <row r="9" spans="1:5" ht="21.75" customHeight="1">
      <c r="A9" s="47" t="s">
        <v>69</v>
      </c>
      <c r="B9" s="48"/>
      <c r="C9" s="48"/>
      <c r="D9" s="48"/>
      <c r="E9" s="49"/>
    </row>
    <row r="10" spans="1:5" ht="15" customHeight="1" thickBot="1">
      <c r="A10" s="50"/>
      <c r="B10" s="51"/>
      <c r="C10" s="51"/>
      <c r="D10" s="51"/>
      <c r="E10" s="52"/>
    </row>
    <row r="11" spans="1:5" ht="21.75" customHeight="1">
      <c r="A11" s="53" t="s">
        <v>5</v>
      </c>
      <c r="B11" s="54" t="s">
        <v>6</v>
      </c>
      <c r="C11" s="55"/>
      <c r="D11" s="56"/>
      <c r="E11" s="57"/>
    </row>
    <row r="12" spans="1:5" ht="12" customHeight="1">
      <c r="A12" s="58"/>
      <c r="B12" s="59" t="s">
        <v>7</v>
      </c>
      <c r="C12" s="60"/>
      <c r="D12" s="42"/>
      <c r="E12" s="43"/>
    </row>
    <row r="13" spans="1:5" ht="12" customHeight="1">
      <c r="A13" s="58"/>
      <c r="B13" s="60"/>
      <c r="C13" s="60"/>
      <c r="D13" s="42"/>
      <c r="E13" s="43"/>
    </row>
    <row r="14" spans="1:5" ht="12" customHeight="1">
      <c r="A14" s="61" t="s">
        <v>8</v>
      </c>
      <c r="B14" s="62" t="s">
        <v>9</v>
      </c>
      <c r="C14" s="60"/>
      <c r="D14" s="42"/>
      <c r="E14" s="43"/>
    </row>
    <row r="15" spans="1:5" ht="12" customHeight="1">
      <c r="A15" s="58"/>
      <c r="B15" s="63" t="s">
        <v>10</v>
      </c>
      <c r="C15" s="60"/>
      <c r="D15" s="42"/>
      <c r="E15" s="43"/>
    </row>
    <row r="16" spans="1:5" ht="12" customHeight="1">
      <c r="A16" s="58"/>
      <c r="B16" s="63"/>
      <c r="C16" s="60"/>
      <c r="D16" s="42"/>
      <c r="E16" s="43"/>
    </row>
    <row r="17" spans="1:5" ht="12" customHeight="1">
      <c r="A17" s="64" t="s">
        <v>11</v>
      </c>
      <c r="B17" s="62" t="s">
        <v>12</v>
      </c>
      <c r="C17" s="60"/>
      <c r="D17" s="42"/>
      <c r="E17" s="43"/>
    </row>
    <row r="18" spans="1:5" ht="12" customHeight="1">
      <c r="A18" s="61"/>
      <c r="B18" s="62" t="s">
        <v>13</v>
      </c>
      <c r="C18" s="60"/>
      <c r="D18" s="42"/>
      <c r="E18" s="43"/>
    </row>
    <row r="19" spans="1:5" ht="12" customHeight="1">
      <c r="A19" s="61"/>
      <c r="B19" s="62"/>
      <c r="C19" s="60"/>
      <c r="D19" s="42"/>
      <c r="E19" s="43"/>
    </row>
    <row r="20" spans="1:5" ht="12" customHeight="1">
      <c r="A20" s="61" t="s">
        <v>14</v>
      </c>
      <c r="B20" s="60"/>
      <c r="C20" s="65">
        <v>38540</v>
      </c>
      <c r="D20" s="66" t="s">
        <v>15</v>
      </c>
      <c r="E20" s="67" t="s">
        <v>15</v>
      </c>
    </row>
    <row r="21" spans="1:5" ht="13.5" thickBot="1">
      <c r="A21" s="50"/>
      <c r="B21" s="51"/>
      <c r="C21" s="51"/>
      <c r="D21" s="51"/>
      <c r="E21" s="52"/>
    </row>
    <row r="22" spans="1:5" s="71" customFormat="1" ht="24.75" customHeight="1">
      <c r="A22" s="68" t="s">
        <v>16</v>
      </c>
      <c r="B22" s="69"/>
      <c r="C22" s="69"/>
      <c r="D22" s="69"/>
      <c r="E22" s="70"/>
    </row>
    <row r="23" spans="1:5" ht="12.75">
      <c r="A23" s="72" t="s">
        <v>17</v>
      </c>
      <c r="B23" s="42"/>
      <c r="C23" s="42"/>
      <c r="D23" s="42"/>
      <c r="E23" s="43"/>
    </row>
    <row r="24" spans="1:5" ht="12.75">
      <c r="A24" s="72" t="s">
        <v>18</v>
      </c>
      <c r="B24" s="42"/>
      <c r="C24" s="42"/>
      <c r="D24" s="42"/>
      <c r="E24" s="43"/>
    </row>
    <row r="25" spans="1:5" ht="12.75">
      <c r="A25" s="72" t="s">
        <v>19</v>
      </c>
      <c r="B25" s="42"/>
      <c r="C25" s="42"/>
      <c r="D25" s="42"/>
      <c r="E25" s="43"/>
    </row>
    <row r="26" spans="1:5" ht="12.75">
      <c r="A26" s="72" t="s">
        <v>20</v>
      </c>
      <c r="B26" s="42"/>
      <c r="C26" s="42"/>
      <c r="D26" s="42"/>
      <c r="E26" s="43"/>
    </row>
    <row r="27" spans="1:5" ht="12.75">
      <c r="A27" s="80" t="s">
        <v>21</v>
      </c>
      <c r="B27" s="42"/>
      <c r="C27" s="42"/>
      <c r="D27" s="42"/>
      <c r="E27" s="43"/>
    </row>
    <row r="28" spans="1:5" ht="12.75">
      <c r="A28" s="72" t="s">
        <v>22</v>
      </c>
      <c r="B28" s="42"/>
      <c r="C28" s="42"/>
      <c r="D28" s="42"/>
      <c r="E28" s="43"/>
    </row>
    <row r="29" spans="1:5" ht="12.75">
      <c r="A29" s="73"/>
      <c r="B29" s="74"/>
      <c r="C29" s="74"/>
      <c r="D29" s="74"/>
      <c r="E29" s="75"/>
    </row>
    <row r="30" spans="1:5" s="71" customFormat="1" ht="24.75" customHeight="1">
      <c r="A30" s="68" t="s">
        <v>23</v>
      </c>
      <c r="B30" s="69"/>
      <c r="C30" s="69"/>
      <c r="D30" s="69"/>
      <c r="E30" s="70"/>
    </row>
    <row r="31" spans="1:5" ht="12.75">
      <c r="A31" s="76" t="s">
        <v>70</v>
      </c>
      <c r="B31" s="42"/>
      <c r="C31" s="42"/>
      <c r="D31" s="42"/>
      <c r="E31" s="43"/>
    </row>
    <row r="32" spans="1:5" ht="12.75">
      <c r="A32" s="76" t="s">
        <v>71</v>
      </c>
      <c r="B32" s="42"/>
      <c r="C32" s="42"/>
      <c r="D32" s="42"/>
      <c r="E32" s="43"/>
    </row>
    <row r="33" spans="1:5" ht="13.5" thickBot="1">
      <c r="A33" s="94"/>
      <c r="B33" s="51"/>
      <c r="C33" s="51"/>
      <c r="D33" s="51"/>
      <c r="E33" s="52"/>
    </row>
    <row r="34" spans="1:5" ht="12.75">
      <c r="A34" s="93"/>
      <c r="B34" s="42"/>
      <c r="C34" s="42"/>
      <c r="D34" s="42"/>
      <c r="E34" s="42"/>
    </row>
    <row r="35" spans="1:5" ht="12.75">
      <c r="A35" s="93"/>
      <c r="B35" s="42"/>
      <c r="C35" s="42"/>
      <c r="D35" s="42"/>
      <c r="E35" s="42"/>
    </row>
    <row r="36" spans="1:5" ht="12.75">
      <c r="A36" s="93"/>
      <c r="B36" s="42"/>
      <c r="C36" s="42"/>
      <c r="D36" s="42"/>
      <c r="E36" s="42"/>
    </row>
    <row r="37" spans="1:5" ht="12.75">
      <c r="A37" s="93"/>
      <c r="B37" s="42"/>
      <c r="C37" s="42"/>
      <c r="D37" s="42"/>
      <c r="E37" s="42"/>
    </row>
    <row r="38" spans="1:5" ht="12.75">
      <c r="A38" s="93"/>
      <c r="B38" s="42"/>
      <c r="C38" s="42"/>
      <c r="D38" s="42"/>
      <c r="E38" s="42"/>
    </row>
    <row r="39" spans="1:5" ht="12.75">
      <c r="A39" s="42"/>
      <c r="B39" s="42"/>
      <c r="C39" s="42"/>
      <c r="D39" s="42"/>
      <c r="E39" s="42"/>
    </row>
  </sheetData>
  <printOptions/>
  <pageMargins left="0.75" right="0.25" top="1" bottom="0.5" header="0.5" footer="0.5"/>
  <pageSetup horizontalDpi="600" verticalDpi="600" orientation="portrait" scale="110" r:id="rId3"/>
  <legacyDrawing r:id="rId2"/>
  <oleObjects>
    <oleObject progId="Word.Picture.8" shapeId="3687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workbookViewId="0" topLeftCell="A1">
      <pane ySplit="2" topLeftCell="BM3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8.57421875" style="0" customWidth="1"/>
    <col min="2" max="2" width="5.7109375" style="0" customWidth="1"/>
    <col min="3" max="3" width="7.421875" style="0" customWidth="1"/>
    <col min="4" max="7" width="6.7109375" style="0" customWidth="1"/>
    <col min="8" max="12" width="7.7109375" style="0" customWidth="1"/>
    <col min="13" max="13" width="27.8515625" style="0" customWidth="1"/>
  </cols>
  <sheetData>
    <row r="1" spans="1:23" ht="14.2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"/>
      <c r="Q1" s="6"/>
      <c r="S1" s="6"/>
      <c r="T1" s="5"/>
      <c r="U1" s="6"/>
      <c r="V1" s="5"/>
      <c r="W1" t="s">
        <v>15</v>
      </c>
    </row>
    <row r="2" spans="1:22" ht="27" customHeight="1">
      <c r="A2" s="25" t="s">
        <v>25</v>
      </c>
      <c r="B2" s="19" t="s">
        <v>26</v>
      </c>
      <c r="C2" s="20" t="s">
        <v>27</v>
      </c>
      <c r="D2" s="24" t="s">
        <v>28</v>
      </c>
      <c r="E2" s="21" t="s">
        <v>29</v>
      </c>
      <c r="F2" s="24" t="s">
        <v>30</v>
      </c>
      <c r="G2" s="24" t="s">
        <v>72</v>
      </c>
      <c r="H2" s="16" t="s">
        <v>31</v>
      </c>
      <c r="I2" s="16" t="s">
        <v>32</v>
      </c>
      <c r="J2" s="16" t="s">
        <v>33</v>
      </c>
      <c r="K2" s="16" t="s">
        <v>34</v>
      </c>
      <c r="L2" s="16" t="s">
        <v>35</v>
      </c>
      <c r="M2" s="5" t="s">
        <v>36</v>
      </c>
      <c r="N2" s="22"/>
      <c r="O2" s="23"/>
      <c r="P2" s="16"/>
      <c r="Q2" s="16"/>
      <c r="R2" s="16"/>
      <c r="S2" s="16"/>
      <c r="T2" s="21"/>
      <c r="U2" s="21"/>
      <c r="V2" s="21"/>
    </row>
    <row r="3" spans="1:22" ht="12.75" customHeight="1">
      <c r="A3" s="33">
        <v>38249</v>
      </c>
      <c r="B3" s="10">
        <v>58</v>
      </c>
      <c r="C3" s="26">
        <v>97</v>
      </c>
      <c r="D3">
        <v>4</v>
      </c>
      <c r="E3">
        <v>0</v>
      </c>
      <c r="F3">
        <v>4</v>
      </c>
      <c r="H3" s="2">
        <v>45.96666666666667</v>
      </c>
      <c r="I3" s="2">
        <v>38.333333333333336</v>
      </c>
      <c r="J3" s="2">
        <v>645.5</v>
      </c>
      <c r="K3" s="2">
        <v>406.7</v>
      </c>
      <c r="L3" s="29">
        <v>5.4</v>
      </c>
      <c r="M3" s="30" t="s">
        <v>37</v>
      </c>
      <c r="T3" s="86"/>
      <c r="U3" s="86"/>
      <c r="V3" s="86"/>
    </row>
    <row r="4" spans="1:22" ht="12.75" customHeight="1">
      <c r="A4" s="33">
        <v>38249</v>
      </c>
      <c r="B4" s="10">
        <v>96</v>
      </c>
      <c r="C4" s="26">
        <v>98</v>
      </c>
      <c r="D4">
        <v>10</v>
      </c>
      <c r="E4">
        <v>7</v>
      </c>
      <c r="F4">
        <v>10</v>
      </c>
      <c r="H4" s="2">
        <v>128.71666666666667</v>
      </c>
      <c r="I4" s="2">
        <v>121.11666666666666</v>
      </c>
      <c r="J4" s="2">
        <v>1831.8</v>
      </c>
      <c r="K4" s="2">
        <v>1558.2</v>
      </c>
      <c r="L4" s="18">
        <v>27.7</v>
      </c>
      <c r="M4" s="17" t="s">
        <v>38</v>
      </c>
      <c r="T4" s="82"/>
      <c r="U4" s="82"/>
      <c r="V4" s="82"/>
    </row>
    <row r="5" spans="1:22" ht="12.75">
      <c r="A5" s="91">
        <v>38529</v>
      </c>
      <c r="B5" s="92">
        <v>125</v>
      </c>
      <c r="C5" s="90">
        <v>91</v>
      </c>
      <c r="D5">
        <v>13</v>
      </c>
      <c r="E5">
        <v>8</v>
      </c>
      <c r="F5">
        <v>14</v>
      </c>
      <c r="H5" s="2">
        <f>157+25/60</f>
        <v>157.41666666666666</v>
      </c>
      <c r="I5" s="2">
        <f>144+8/60</f>
        <v>144.13333333333333</v>
      </c>
      <c r="J5" s="2">
        <v>2427.25</v>
      </c>
      <c r="K5" s="2">
        <v>1970.9</v>
      </c>
      <c r="L5" s="11">
        <v>23.5</v>
      </c>
      <c r="M5" s="17" t="s">
        <v>39</v>
      </c>
      <c r="T5" s="82"/>
      <c r="U5" s="82"/>
      <c r="V5" s="82"/>
    </row>
    <row r="6" spans="1:22" ht="12.75">
      <c r="A6" s="33">
        <v>38249</v>
      </c>
      <c r="B6" s="10">
        <v>128</v>
      </c>
      <c r="C6" s="26">
        <v>91</v>
      </c>
      <c r="D6">
        <v>4</v>
      </c>
      <c r="E6">
        <v>3</v>
      </c>
      <c r="F6">
        <v>3</v>
      </c>
      <c r="H6" s="2">
        <v>44.38333333333333</v>
      </c>
      <c r="I6" s="2">
        <v>41.95</v>
      </c>
      <c r="J6" s="2">
        <v>600.7</v>
      </c>
      <c r="K6" s="2">
        <v>529.1</v>
      </c>
      <c r="L6" s="11">
        <v>14.3</v>
      </c>
      <c r="M6" s="17" t="s">
        <v>40</v>
      </c>
      <c r="T6" s="82"/>
      <c r="U6" s="82"/>
      <c r="V6" s="82"/>
    </row>
    <row r="7" spans="1:22" ht="12.75">
      <c r="A7" s="33">
        <v>38249</v>
      </c>
      <c r="B7" s="10">
        <v>130</v>
      </c>
      <c r="C7" s="26">
        <v>91</v>
      </c>
      <c r="D7">
        <v>10</v>
      </c>
      <c r="E7">
        <v>4</v>
      </c>
      <c r="F7">
        <v>10</v>
      </c>
      <c r="H7" s="2">
        <v>114.76666666666667</v>
      </c>
      <c r="I7" s="2">
        <v>101.01666666666667</v>
      </c>
      <c r="J7" s="2">
        <v>1742.9</v>
      </c>
      <c r="K7" s="2">
        <v>1367.7</v>
      </c>
      <c r="L7" s="85">
        <v>23.3</v>
      </c>
      <c r="M7" s="17" t="s">
        <v>41</v>
      </c>
      <c r="T7" s="82"/>
      <c r="U7" s="82"/>
      <c r="V7" s="82"/>
    </row>
    <row r="8" spans="1:22" ht="12.75">
      <c r="A8" s="33">
        <v>38340</v>
      </c>
      <c r="B8" s="10">
        <v>167</v>
      </c>
      <c r="C8" s="26">
        <v>98</v>
      </c>
      <c r="D8">
        <v>11</v>
      </c>
      <c r="E8">
        <v>4</v>
      </c>
      <c r="F8">
        <v>9</v>
      </c>
      <c r="H8" s="2">
        <v>104.36666666666666</v>
      </c>
      <c r="I8" s="2">
        <v>83.4</v>
      </c>
      <c r="J8" s="2">
        <v>1999.6</v>
      </c>
      <c r="K8" s="2">
        <v>1244.1</v>
      </c>
      <c r="L8" s="11">
        <v>21.4</v>
      </c>
      <c r="M8" s="17" t="s">
        <v>42</v>
      </c>
      <c r="T8" s="82"/>
      <c r="U8" s="82"/>
      <c r="V8" s="82"/>
    </row>
    <row r="9" spans="1:22" ht="12.75">
      <c r="A9" s="33">
        <v>38249</v>
      </c>
      <c r="B9" s="10">
        <v>177</v>
      </c>
      <c r="C9" s="31">
        <v>91</v>
      </c>
      <c r="D9">
        <v>3</v>
      </c>
      <c r="E9">
        <v>3</v>
      </c>
      <c r="F9">
        <v>3</v>
      </c>
      <c r="H9" s="2">
        <v>45.18333333333333</v>
      </c>
      <c r="I9" s="2">
        <v>40.31666666666667</v>
      </c>
      <c r="J9" s="2">
        <v>816.8</v>
      </c>
      <c r="K9" s="2">
        <v>643.8</v>
      </c>
      <c r="L9" s="88">
        <v>14.3</v>
      </c>
      <c r="M9" s="17" t="s">
        <v>43</v>
      </c>
      <c r="T9" s="82"/>
      <c r="U9" s="82"/>
      <c r="V9" s="82"/>
    </row>
    <row r="10" spans="1:22" ht="12.75">
      <c r="A10" s="33">
        <v>38340</v>
      </c>
      <c r="B10" s="10">
        <v>205</v>
      </c>
      <c r="C10" s="26">
        <v>91</v>
      </c>
      <c r="D10">
        <v>13</v>
      </c>
      <c r="E10">
        <v>7</v>
      </c>
      <c r="F10">
        <v>10</v>
      </c>
      <c r="H10" s="2">
        <v>138.31666666666666</v>
      </c>
      <c r="I10" s="2">
        <v>126.83333333333333</v>
      </c>
      <c r="J10" s="2">
        <v>2181.8</v>
      </c>
      <c r="K10" s="2">
        <v>1836.6</v>
      </c>
      <c r="L10" s="18">
        <v>28.35</v>
      </c>
      <c r="M10" s="17" t="s">
        <v>44</v>
      </c>
      <c r="T10" s="82"/>
      <c r="U10" s="82"/>
      <c r="V10" s="82"/>
    </row>
    <row r="11" spans="1:22" ht="12.75">
      <c r="A11" s="33">
        <v>38249</v>
      </c>
      <c r="B11" s="10">
        <v>214</v>
      </c>
      <c r="C11" s="26">
        <v>91</v>
      </c>
      <c r="D11">
        <v>4</v>
      </c>
      <c r="E11">
        <v>0</v>
      </c>
      <c r="F11">
        <v>4</v>
      </c>
      <c r="H11" s="2">
        <v>30.433333333333334</v>
      </c>
      <c r="I11" s="2">
        <v>27.5</v>
      </c>
      <c r="J11" s="2">
        <v>528.9</v>
      </c>
      <c r="K11" s="2">
        <v>447.3</v>
      </c>
      <c r="L11" s="18">
        <v>10.7</v>
      </c>
      <c r="M11" s="17" t="s">
        <v>45</v>
      </c>
      <c r="T11" s="82"/>
      <c r="U11" s="82"/>
      <c r="V11" s="82"/>
    </row>
    <row r="12" spans="1:22" ht="12.75">
      <c r="A12" s="33">
        <v>38249</v>
      </c>
      <c r="B12" s="10">
        <v>218</v>
      </c>
      <c r="C12" s="26">
        <v>94</v>
      </c>
      <c r="D12">
        <v>5</v>
      </c>
      <c r="E12">
        <v>3</v>
      </c>
      <c r="F12">
        <v>5</v>
      </c>
      <c r="H12" s="2">
        <v>59.43333333333333</v>
      </c>
      <c r="I12" s="2">
        <v>52</v>
      </c>
      <c r="J12" s="2">
        <v>865.4</v>
      </c>
      <c r="K12" s="2">
        <v>644.4</v>
      </c>
      <c r="L12" s="18">
        <v>8.95</v>
      </c>
      <c r="M12" s="17" t="s">
        <v>46</v>
      </c>
      <c r="T12" s="82"/>
      <c r="U12" s="82"/>
      <c r="V12" s="82"/>
    </row>
    <row r="13" spans="1:22" ht="12.75">
      <c r="A13" s="33">
        <v>38249</v>
      </c>
      <c r="B13" s="10">
        <v>225</v>
      </c>
      <c r="C13" s="26">
        <v>91</v>
      </c>
      <c r="D13">
        <v>2</v>
      </c>
      <c r="E13">
        <v>0</v>
      </c>
      <c r="F13">
        <v>4</v>
      </c>
      <c r="H13" s="2">
        <v>25.6</v>
      </c>
      <c r="I13" s="2">
        <v>17.333333333333332</v>
      </c>
      <c r="J13" s="2">
        <v>601.3</v>
      </c>
      <c r="K13" s="2">
        <v>333</v>
      </c>
      <c r="L13" s="88">
        <v>16</v>
      </c>
      <c r="M13" s="17" t="s">
        <v>47</v>
      </c>
      <c r="T13" s="82"/>
      <c r="U13" s="82"/>
      <c r="V13" s="82"/>
    </row>
    <row r="14" spans="1:22" ht="12.75">
      <c r="A14" s="33">
        <v>38249</v>
      </c>
      <c r="B14" s="10">
        <v>232</v>
      </c>
      <c r="C14" s="26">
        <v>91</v>
      </c>
      <c r="D14">
        <v>18</v>
      </c>
      <c r="E14">
        <v>8</v>
      </c>
      <c r="F14">
        <v>19</v>
      </c>
      <c r="H14" s="2">
        <v>209.2</v>
      </c>
      <c r="I14" s="2">
        <v>179.06666666666666</v>
      </c>
      <c r="J14" s="2">
        <v>3361.7</v>
      </c>
      <c r="K14" s="2">
        <v>2496.8</v>
      </c>
      <c r="L14" s="18">
        <v>24.8</v>
      </c>
      <c r="M14" s="17" t="s">
        <v>48</v>
      </c>
      <c r="T14" s="82"/>
      <c r="U14" s="82"/>
      <c r="V14" s="82"/>
    </row>
    <row r="15" spans="1:22" ht="12.75">
      <c r="A15" s="33">
        <v>38249</v>
      </c>
      <c r="B15" s="10">
        <v>254</v>
      </c>
      <c r="C15" s="26">
        <v>91</v>
      </c>
      <c r="D15">
        <v>4</v>
      </c>
      <c r="E15">
        <v>3</v>
      </c>
      <c r="F15">
        <v>4</v>
      </c>
      <c r="H15" s="2">
        <v>52.55</v>
      </c>
      <c r="I15" s="2">
        <v>49.56666666666667</v>
      </c>
      <c r="J15" s="2">
        <v>663.7</v>
      </c>
      <c r="K15" s="2">
        <v>578</v>
      </c>
      <c r="L15" s="18">
        <v>17</v>
      </c>
      <c r="M15" s="17" t="s">
        <v>49</v>
      </c>
      <c r="T15" s="82"/>
      <c r="U15" s="82"/>
      <c r="V15" s="82"/>
    </row>
    <row r="16" spans="1:22" ht="12.75">
      <c r="A16" s="33">
        <v>38249</v>
      </c>
      <c r="B16" s="10">
        <v>256</v>
      </c>
      <c r="C16" s="26">
        <v>91</v>
      </c>
      <c r="D16">
        <v>6</v>
      </c>
      <c r="E16">
        <v>5</v>
      </c>
      <c r="F16">
        <v>5</v>
      </c>
      <c r="H16" s="2">
        <v>90.26666666666667</v>
      </c>
      <c r="I16" s="2">
        <v>82.06666666666666</v>
      </c>
      <c r="J16" s="2">
        <v>1312.1</v>
      </c>
      <c r="K16" s="2">
        <v>1044.6</v>
      </c>
      <c r="L16" s="18">
        <v>23</v>
      </c>
      <c r="M16" s="17" t="s">
        <v>50</v>
      </c>
      <c r="T16" s="82"/>
      <c r="U16" s="82"/>
      <c r="V16" s="82"/>
    </row>
    <row r="17" spans="1:22" ht="12.75">
      <c r="A17" s="33">
        <v>38249</v>
      </c>
      <c r="B17" s="10">
        <v>266</v>
      </c>
      <c r="C17" s="31">
        <v>91</v>
      </c>
      <c r="D17">
        <v>7</v>
      </c>
      <c r="E17">
        <v>5</v>
      </c>
      <c r="F17">
        <v>6</v>
      </c>
      <c r="H17" s="2">
        <v>99.55</v>
      </c>
      <c r="I17" s="2">
        <v>88.7</v>
      </c>
      <c r="J17" s="2">
        <v>1580.1</v>
      </c>
      <c r="K17" s="2">
        <v>1262.8</v>
      </c>
      <c r="L17" s="11">
        <v>22.4</v>
      </c>
      <c r="M17" s="17" t="s">
        <v>51</v>
      </c>
      <c r="T17" s="82"/>
      <c r="U17" s="82"/>
      <c r="V17" s="82"/>
    </row>
    <row r="18" spans="1:22" ht="12.75">
      <c r="A18" s="33">
        <v>38249</v>
      </c>
      <c r="B18" s="10">
        <v>270</v>
      </c>
      <c r="C18" s="26">
        <v>91</v>
      </c>
      <c r="D18">
        <v>5</v>
      </c>
      <c r="E18">
        <v>4</v>
      </c>
      <c r="F18">
        <v>5</v>
      </c>
      <c r="H18" s="2">
        <v>79.05</v>
      </c>
      <c r="I18" s="2">
        <v>72.11666666666666</v>
      </c>
      <c r="J18" s="2">
        <v>1158.9</v>
      </c>
      <c r="K18" s="2">
        <v>905.4</v>
      </c>
      <c r="L18" s="18">
        <v>23.9</v>
      </c>
      <c r="M18" s="17" t="s">
        <v>52</v>
      </c>
      <c r="T18" s="82"/>
      <c r="U18" s="82"/>
      <c r="V18" s="82"/>
    </row>
    <row r="19" spans="1:22" ht="12.75">
      <c r="A19" s="33">
        <v>38340</v>
      </c>
      <c r="B19" s="10">
        <v>603</v>
      </c>
      <c r="C19" s="26">
        <v>94</v>
      </c>
      <c r="D19">
        <v>13</v>
      </c>
      <c r="E19">
        <v>12</v>
      </c>
      <c r="F19">
        <v>15</v>
      </c>
      <c r="H19" s="2">
        <v>196.13333333333333</v>
      </c>
      <c r="I19" s="2">
        <v>185.46666666666667</v>
      </c>
      <c r="J19" s="2">
        <v>2101.8</v>
      </c>
      <c r="K19" s="2">
        <v>1876.1</v>
      </c>
      <c r="L19" s="18">
        <v>11.65</v>
      </c>
      <c r="M19" s="17" t="s">
        <v>53</v>
      </c>
      <c r="T19" s="82"/>
      <c r="U19" s="82"/>
      <c r="V19" s="82"/>
    </row>
    <row r="20" spans="1:22" ht="12.75">
      <c r="A20" s="33">
        <v>38340</v>
      </c>
      <c r="B20" s="10">
        <v>605</v>
      </c>
      <c r="C20" s="26">
        <v>94</v>
      </c>
      <c r="D20">
        <v>6</v>
      </c>
      <c r="E20">
        <v>3</v>
      </c>
      <c r="F20">
        <v>6</v>
      </c>
      <c r="H20" s="2">
        <v>59</v>
      </c>
      <c r="I20" s="2">
        <v>57.166666666666664</v>
      </c>
      <c r="J20" s="2">
        <v>639</v>
      </c>
      <c r="K20" s="2">
        <v>608.1</v>
      </c>
      <c r="L20" s="18">
        <v>5.2</v>
      </c>
      <c r="M20" s="17" t="s">
        <v>54</v>
      </c>
      <c r="T20" s="82"/>
      <c r="U20" s="82"/>
      <c r="V20" s="82"/>
    </row>
    <row r="21" spans="1:22" ht="12.75">
      <c r="A21" s="33">
        <v>38235</v>
      </c>
      <c r="B21" s="10">
        <v>607</v>
      </c>
      <c r="C21" s="26">
        <v>93</v>
      </c>
      <c r="D21">
        <v>3</v>
      </c>
      <c r="E21">
        <v>0</v>
      </c>
      <c r="F21">
        <v>3</v>
      </c>
      <c r="H21" s="2">
        <v>24.1</v>
      </c>
      <c r="I21" s="2">
        <v>20.1</v>
      </c>
      <c r="J21" s="2">
        <v>259.2</v>
      </c>
      <c r="K21" s="2">
        <v>187.2</v>
      </c>
      <c r="L21" s="18">
        <v>7.8</v>
      </c>
      <c r="M21" s="17" t="s">
        <v>55</v>
      </c>
      <c r="T21" s="82"/>
      <c r="U21" s="82"/>
      <c r="V21" s="82"/>
    </row>
    <row r="22" spans="1:22" ht="12.75">
      <c r="A22" s="33">
        <v>38249</v>
      </c>
      <c r="B22" s="10">
        <v>608</v>
      </c>
      <c r="C22" s="26">
        <v>93</v>
      </c>
      <c r="D22">
        <v>1</v>
      </c>
      <c r="E22">
        <v>1</v>
      </c>
      <c r="F22">
        <v>1</v>
      </c>
      <c r="H22" s="2">
        <v>12.733333333333333</v>
      </c>
      <c r="I22" s="2">
        <v>11.933333333333334</v>
      </c>
      <c r="J22" s="2">
        <v>162.1</v>
      </c>
      <c r="K22" s="2">
        <v>138</v>
      </c>
      <c r="L22" s="18">
        <v>11.5</v>
      </c>
      <c r="M22" s="17" t="s">
        <v>56</v>
      </c>
      <c r="T22" s="82"/>
      <c r="U22" s="87"/>
      <c r="V22" s="82"/>
    </row>
    <row r="23" spans="1:22" ht="12.75">
      <c r="A23" s="91">
        <v>38529</v>
      </c>
      <c r="B23" s="92">
        <v>622</v>
      </c>
      <c r="C23" s="26">
        <v>91</v>
      </c>
      <c r="D23">
        <v>0</v>
      </c>
      <c r="E23">
        <v>0</v>
      </c>
      <c r="F23">
        <v>0</v>
      </c>
      <c r="G23">
        <v>4</v>
      </c>
      <c r="H23" s="2">
        <f>6+34/60</f>
        <v>6.566666666666666</v>
      </c>
      <c r="I23" s="2">
        <f>4+15/60</f>
        <v>4.25</v>
      </c>
      <c r="J23" s="2">
        <v>185.13</v>
      </c>
      <c r="K23" s="2">
        <v>102.43</v>
      </c>
      <c r="L23" s="18">
        <v>20.4</v>
      </c>
      <c r="M23" s="17" t="s">
        <v>73</v>
      </c>
      <c r="T23" s="82"/>
      <c r="U23" s="87"/>
      <c r="V23" s="82"/>
    </row>
    <row r="24" spans="1:22" ht="12.75">
      <c r="A24" s="33">
        <v>38249</v>
      </c>
      <c r="B24" s="10">
        <v>625</v>
      </c>
      <c r="C24" s="26">
        <v>93</v>
      </c>
      <c r="D24">
        <v>5</v>
      </c>
      <c r="E24">
        <v>0</v>
      </c>
      <c r="F24">
        <v>5</v>
      </c>
      <c r="H24" s="2">
        <v>44.63333333333333</v>
      </c>
      <c r="I24" s="2">
        <v>37.833333333333336</v>
      </c>
      <c r="J24" s="2">
        <v>752.4</v>
      </c>
      <c r="K24" s="2">
        <v>534.8</v>
      </c>
      <c r="L24" s="88">
        <v>18.6</v>
      </c>
      <c r="M24" s="17" t="s">
        <v>57</v>
      </c>
      <c r="T24" s="82"/>
      <c r="U24" s="87"/>
      <c r="V24" s="82"/>
    </row>
    <row r="25" spans="2:15" ht="20.25" customHeight="1">
      <c r="B25" s="14" t="s">
        <v>15</v>
      </c>
      <c r="C25" s="15" t="s">
        <v>58</v>
      </c>
      <c r="D25" s="1">
        <f aca="true" t="shared" si="0" ref="D25:K25">SUM(D3:D24)</f>
        <v>147</v>
      </c>
      <c r="E25" s="1">
        <f t="shared" si="0"/>
        <v>80</v>
      </c>
      <c r="F25" s="1">
        <f t="shared" si="0"/>
        <v>145</v>
      </c>
      <c r="G25" s="1">
        <f t="shared" si="0"/>
        <v>4</v>
      </c>
      <c r="H25" s="3">
        <f t="shared" si="0"/>
        <v>1768.3666666666663</v>
      </c>
      <c r="I25" s="3">
        <f t="shared" si="0"/>
        <v>1582.2</v>
      </c>
      <c r="J25" s="3">
        <f t="shared" si="0"/>
        <v>26418.079999999998</v>
      </c>
      <c r="K25" s="3">
        <f t="shared" si="0"/>
        <v>20716.029999999995</v>
      </c>
      <c r="N25" s="10"/>
      <c r="O25" s="9"/>
    </row>
    <row r="26" spans="2:15" ht="12.75" customHeight="1">
      <c r="B26" s="14"/>
      <c r="C26" s="15"/>
      <c r="D26" s="1"/>
      <c r="E26" s="1"/>
      <c r="F26" s="1"/>
      <c r="G26" s="1"/>
      <c r="H26" s="3"/>
      <c r="I26" s="3"/>
      <c r="J26" s="6" t="s">
        <v>15</v>
      </c>
      <c r="K26" s="6" t="s">
        <v>59</v>
      </c>
      <c r="M26" t="s">
        <v>15</v>
      </c>
      <c r="N26" s="8"/>
      <c r="O26" s="9"/>
    </row>
    <row r="27" spans="9:14" ht="12.75">
      <c r="I27" s="13" t="s">
        <v>15</v>
      </c>
      <c r="J27" s="13" t="s">
        <v>60</v>
      </c>
      <c r="K27" s="13" t="s">
        <v>61</v>
      </c>
      <c r="L27" s="13" t="s">
        <v>58</v>
      </c>
      <c r="N27" s="7"/>
    </row>
    <row r="28" spans="2:12" ht="10.5" customHeight="1">
      <c r="B28" s="12" t="s">
        <v>27</v>
      </c>
      <c r="C28" s="13">
        <v>91</v>
      </c>
      <c r="D28" s="6" t="s">
        <v>62</v>
      </c>
      <c r="J28" s="13">
        <v>90</v>
      </c>
      <c r="K28" s="13">
        <v>37</v>
      </c>
      <c r="L28" s="13">
        <f>K28+J28</f>
        <v>127</v>
      </c>
    </row>
    <row r="29" spans="2:12" ht="10.5" customHeight="1">
      <c r="B29" s="12" t="s">
        <v>27</v>
      </c>
      <c r="C29" s="13">
        <v>93</v>
      </c>
      <c r="D29" s="81" t="s">
        <v>63</v>
      </c>
      <c r="E29" s="82"/>
      <c r="F29" s="82"/>
      <c r="G29" s="82"/>
      <c r="H29" s="82"/>
      <c r="I29" s="82"/>
      <c r="J29" s="13">
        <v>9</v>
      </c>
      <c r="K29" s="13">
        <v>8</v>
      </c>
      <c r="L29" s="13">
        <f>K29+J29</f>
        <v>17</v>
      </c>
    </row>
    <row r="30" spans="2:12" ht="10.5" customHeight="1">
      <c r="B30" s="12" t="s">
        <v>27</v>
      </c>
      <c r="C30" s="13">
        <v>94</v>
      </c>
      <c r="D30" s="6" t="s">
        <v>64</v>
      </c>
      <c r="J30" s="13">
        <v>24</v>
      </c>
      <c r="K30" s="13">
        <v>8</v>
      </c>
      <c r="L30" s="13">
        <f>K30+J30</f>
        <v>32</v>
      </c>
    </row>
    <row r="31" spans="2:12" ht="10.5" customHeight="1">
      <c r="B31" s="12" t="s">
        <v>27</v>
      </c>
      <c r="C31" s="13">
        <v>97</v>
      </c>
      <c r="D31" s="28" t="s">
        <v>65</v>
      </c>
      <c r="J31" s="27">
        <v>4</v>
      </c>
      <c r="K31" s="27">
        <v>4</v>
      </c>
      <c r="L31" s="13">
        <f>K31+J31</f>
        <v>8</v>
      </c>
    </row>
    <row r="32" spans="2:12" ht="10.5" customHeight="1">
      <c r="B32" s="12" t="s">
        <v>27</v>
      </c>
      <c r="C32" s="13">
        <v>98</v>
      </c>
      <c r="D32" s="81" t="s">
        <v>66</v>
      </c>
      <c r="E32" s="82"/>
      <c r="F32" s="82"/>
      <c r="G32" s="82"/>
      <c r="H32" s="82"/>
      <c r="I32" s="82"/>
      <c r="J32" s="27">
        <v>21</v>
      </c>
      <c r="K32" s="27">
        <v>8</v>
      </c>
      <c r="L32" s="13">
        <f>K32+J32</f>
        <v>29</v>
      </c>
    </row>
    <row r="33" spans="1:22" ht="14.25">
      <c r="A33" s="32" t="s">
        <v>67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4"/>
      <c r="Q33" s="6"/>
      <c r="S33" s="6"/>
      <c r="T33" s="5"/>
      <c r="U33" s="6"/>
      <c r="V33" s="5"/>
    </row>
    <row r="34" spans="1:22" ht="27" customHeight="1">
      <c r="A34" s="25" t="s">
        <v>25</v>
      </c>
      <c r="B34" s="19" t="s">
        <v>26</v>
      </c>
      <c r="C34" s="20" t="s">
        <v>27</v>
      </c>
      <c r="D34" s="24" t="s">
        <v>28</v>
      </c>
      <c r="E34" s="21" t="s">
        <v>29</v>
      </c>
      <c r="F34" s="24" t="s">
        <v>30</v>
      </c>
      <c r="G34" s="24"/>
      <c r="H34" s="16" t="s">
        <v>31</v>
      </c>
      <c r="I34" s="16" t="s">
        <v>32</v>
      </c>
      <c r="J34" s="16" t="s">
        <v>33</v>
      </c>
      <c r="K34" s="16" t="s">
        <v>34</v>
      </c>
      <c r="L34" s="16" t="s">
        <v>35</v>
      </c>
      <c r="M34" s="5" t="s">
        <v>36</v>
      </c>
      <c r="N34" s="4"/>
      <c r="O34" s="23"/>
      <c r="P34" s="16"/>
      <c r="Q34" s="16"/>
      <c r="R34" s="16"/>
      <c r="S34" s="16"/>
      <c r="T34" s="21"/>
      <c r="U34" s="21"/>
      <c r="V34" s="21"/>
    </row>
    <row r="35" spans="1:22" ht="12.75">
      <c r="A35" s="33">
        <v>38249</v>
      </c>
      <c r="B35" s="10">
        <v>96</v>
      </c>
      <c r="C35" s="26">
        <v>98</v>
      </c>
      <c r="D35">
        <v>7</v>
      </c>
      <c r="E35">
        <v>7</v>
      </c>
      <c r="F35">
        <v>7</v>
      </c>
      <c r="H35" s="2">
        <v>93.71666666666667</v>
      </c>
      <c r="I35" s="2">
        <v>89.46666666666667</v>
      </c>
      <c r="J35" s="2">
        <v>1390.1</v>
      </c>
      <c r="K35" s="2">
        <v>1221.5</v>
      </c>
      <c r="L35" s="18">
        <v>26.2</v>
      </c>
      <c r="M35" s="17" t="s">
        <v>38</v>
      </c>
      <c r="T35" s="82"/>
      <c r="U35" s="82"/>
      <c r="V35" s="82"/>
    </row>
    <row r="36" spans="1:22" ht="12.75">
      <c r="A36" s="33">
        <v>38340</v>
      </c>
      <c r="B36" s="10">
        <v>125</v>
      </c>
      <c r="C36" s="26">
        <v>91</v>
      </c>
      <c r="D36">
        <v>7</v>
      </c>
      <c r="E36">
        <v>8</v>
      </c>
      <c r="F36">
        <v>8</v>
      </c>
      <c r="H36" s="2">
        <v>101.13333333333334</v>
      </c>
      <c r="I36" s="2">
        <v>96.25</v>
      </c>
      <c r="J36" s="2">
        <v>1550.5</v>
      </c>
      <c r="K36" s="2">
        <v>1394.9</v>
      </c>
      <c r="L36" s="11">
        <v>23.5</v>
      </c>
      <c r="M36" s="17" t="s">
        <v>39</v>
      </c>
      <c r="T36" s="82"/>
      <c r="U36" s="82"/>
      <c r="V36" s="82"/>
    </row>
    <row r="37" spans="1:22" ht="12.75">
      <c r="A37" s="33">
        <v>38249</v>
      </c>
      <c r="B37" s="10">
        <v>130</v>
      </c>
      <c r="C37" s="26">
        <v>91</v>
      </c>
      <c r="D37">
        <v>3</v>
      </c>
      <c r="E37">
        <v>3</v>
      </c>
      <c r="F37">
        <v>3</v>
      </c>
      <c r="H37" s="2">
        <v>45.31666666666667</v>
      </c>
      <c r="I37" s="2">
        <v>42.833333333333336</v>
      </c>
      <c r="J37" s="2">
        <v>727.1</v>
      </c>
      <c r="K37" s="2">
        <v>660.5</v>
      </c>
      <c r="L37" s="85">
        <v>23.3</v>
      </c>
      <c r="M37" s="17" t="s">
        <v>41</v>
      </c>
      <c r="T37" s="82"/>
      <c r="U37" s="82"/>
      <c r="V37" s="82"/>
    </row>
    <row r="38" spans="1:22" ht="12.75">
      <c r="A38" s="33">
        <v>38249</v>
      </c>
      <c r="B38" s="10">
        <v>167</v>
      </c>
      <c r="C38" s="26">
        <v>98</v>
      </c>
      <c r="D38">
        <v>3</v>
      </c>
      <c r="E38">
        <v>3</v>
      </c>
      <c r="F38">
        <v>3</v>
      </c>
      <c r="H38" s="2">
        <v>55.983333333333334</v>
      </c>
      <c r="I38" s="2">
        <v>52.06666666666667</v>
      </c>
      <c r="J38" s="2">
        <v>913.1</v>
      </c>
      <c r="K38" s="2">
        <v>757.1</v>
      </c>
      <c r="L38" s="11">
        <v>21.4</v>
      </c>
      <c r="M38" s="17" t="s">
        <v>42</v>
      </c>
      <c r="T38" s="82"/>
      <c r="U38" s="82"/>
      <c r="V38" s="82"/>
    </row>
    <row r="39" spans="1:22" ht="12.75">
      <c r="A39" s="33">
        <v>38340</v>
      </c>
      <c r="B39" s="10">
        <v>205</v>
      </c>
      <c r="C39" s="26">
        <v>91</v>
      </c>
      <c r="D39">
        <v>4</v>
      </c>
      <c r="E39">
        <v>4</v>
      </c>
      <c r="F39">
        <v>4</v>
      </c>
      <c r="H39" s="2">
        <v>72.73333333333333</v>
      </c>
      <c r="I39" s="2">
        <v>70.3</v>
      </c>
      <c r="J39" s="2">
        <v>1081.3</v>
      </c>
      <c r="K39" s="2">
        <v>1002.5</v>
      </c>
      <c r="L39" s="18">
        <v>28.35</v>
      </c>
      <c r="M39" s="17" t="s">
        <v>44</v>
      </c>
      <c r="T39" s="82"/>
      <c r="U39" s="82"/>
      <c r="V39" s="82"/>
    </row>
    <row r="40" spans="1:22" ht="12.75">
      <c r="A40" s="33">
        <v>38249</v>
      </c>
      <c r="B40" s="10">
        <v>218</v>
      </c>
      <c r="C40" s="26">
        <v>94</v>
      </c>
      <c r="D40">
        <v>2</v>
      </c>
      <c r="E40">
        <v>2</v>
      </c>
      <c r="F40">
        <v>2</v>
      </c>
      <c r="H40" s="2">
        <v>26.716666666666665</v>
      </c>
      <c r="I40" s="2">
        <v>24.883333333333333</v>
      </c>
      <c r="J40" s="2">
        <v>390.3</v>
      </c>
      <c r="K40" s="2">
        <v>340.1</v>
      </c>
      <c r="L40" s="18">
        <v>8.95</v>
      </c>
      <c r="M40" s="17" t="s">
        <v>46</v>
      </c>
      <c r="T40" s="82"/>
      <c r="U40" s="82"/>
      <c r="V40" s="82"/>
    </row>
    <row r="41" spans="1:22" ht="12.75">
      <c r="A41" s="33">
        <v>38249</v>
      </c>
      <c r="B41" s="10">
        <v>232</v>
      </c>
      <c r="C41" s="26">
        <v>91</v>
      </c>
      <c r="D41">
        <v>6</v>
      </c>
      <c r="E41">
        <v>7</v>
      </c>
      <c r="F41">
        <v>7</v>
      </c>
      <c r="H41" s="2">
        <v>104.5</v>
      </c>
      <c r="I41" s="2">
        <v>98.33333333333333</v>
      </c>
      <c r="J41" s="2">
        <v>1699.4</v>
      </c>
      <c r="K41" s="2">
        <v>1495.4</v>
      </c>
      <c r="L41" s="18">
        <v>24.8</v>
      </c>
      <c r="M41" s="17" t="s">
        <v>48</v>
      </c>
      <c r="T41" s="82"/>
      <c r="U41" s="82"/>
      <c r="V41" s="82"/>
    </row>
    <row r="42" spans="1:22" ht="12.75">
      <c r="A42" s="33">
        <v>38249</v>
      </c>
      <c r="B42" s="10">
        <v>254</v>
      </c>
      <c r="C42" s="26">
        <v>91</v>
      </c>
      <c r="D42">
        <v>3</v>
      </c>
      <c r="E42">
        <v>3</v>
      </c>
      <c r="F42">
        <v>3</v>
      </c>
      <c r="H42" s="2">
        <v>41.233333333333334</v>
      </c>
      <c r="I42" s="2">
        <v>39.25</v>
      </c>
      <c r="J42" s="2">
        <v>518.6</v>
      </c>
      <c r="K42" s="2">
        <v>458.7</v>
      </c>
      <c r="L42" s="18">
        <v>17</v>
      </c>
      <c r="M42" s="17" t="s">
        <v>49</v>
      </c>
      <c r="T42" s="82"/>
      <c r="U42" s="82"/>
      <c r="V42" s="82"/>
    </row>
    <row r="43" spans="1:22" ht="12.75">
      <c r="A43" s="33">
        <v>38249</v>
      </c>
      <c r="B43" s="10">
        <v>256</v>
      </c>
      <c r="C43" s="26">
        <v>91</v>
      </c>
      <c r="D43">
        <v>3</v>
      </c>
      <c r="E43">
        <v>3</v>
      </c>
      <c r="F43">
        <v>3</v>
      </c>
      <c r="H43" s="2">
        <v>60.31666666666667</v>
      </c>
      <c r="I43" s="2">
        <v>55.833333333333336</v>
      </c>
      <c r="J43" s="2">
        <v>925.2</v>
      </c>
      <c r="K43" s="2">
        <v>780.3</v>
      </c>
      <c r="L43" s="18">
        <v>23</v>
      </c>
      <c r="M43" s="17" t="s">
        <v>50</v>
      </c>
      <c r="T43" s="82"/>
      <c r="U43" s="82"/>
      <c r="V43" s="82"/>
    </row>
    <row r="44" spans="1:22" ht="12.75">
      <c r="A44" s="33">
        <v>38249</v>
      </c>
      <c r="B44" s="10">
        <v>266</v>
      </c>
      <c r="C44" s="26">
        <v>91</v>
      </c>
      <c r="D44">
        <v>5</v>
      </c>
      <c r="E44">
        <v>5</v>
      </c>
      <c r="F44">
        <v>5</v>
      </c>
      <c r="H44" s="2">
        <v>78.13333333333334</v>
      </c>
      <c r="I44" s="2">
        <v>69.76666666666667</v>
      </c>
      <c r="J44" s="2">
        <v>1233.6</v>
      </c>
      <c r="K44" s="2">
        <v>992.2</v>
      </c>
      <c r="L44" s="11">
        <v>22.4</v>
      </c>
      <c r="M44" s="17" t="s">
        <v>51</v>
      </c>
      <c r="T44" s="82"/>
      <c r="U44" s="82"/>
      <c r="V44" s="82"/>
    </row>
    <row r="45" spans="1:22" ht="12.75">
      <c r="A45" s="33">
        <v>38249</v>
      </c>
      <c r="B45" s="10">
        <v>270</v>
      </c>
      <c r="C45" s="26">
        <v>91</v>
      </c>
      <c r="D45">
        <v>4</v>
      </c>
      <c r="E45">
        <v>4</v>
      </c>
      <c r="F45">
        <v>4</v>
      </c>
      <c r="H45" s="2">
        <v>56.53333333333333</v>
      </c>
      <c r="I45" s="2">
        <v>52.61666666666667</v>
      </c>
      <c r="J45" s="2">
        <v>802.6</v>
      </c>
      <c r="K45" s="2">
        <v>652.3</v>
      </c>
      <c r="L45" s="18">
        <v>23.9</v>
      </c>
      <c r="M45" s="17" t="s">
        <v>52</v>
      </c>
      <c r="T45" s="82"/>
      <c r="U45" s="82"/>
      <c r="V45" s="82"/>
    </row>
    <row r="46" spans="1:22" ht="12.75">
      <c r="A46" s="33">
        <v>38249</v>
      </c>
      <c r="B46" s="10">
        <v>603</v>
      </c>
      <c r="C46" s="26">
        <v>94</v>
      </c>
      <c r="D46">
        <v>5</v>
      </c>
      <c r="E46">
        <v>7</v>
      </c>
      <c r="F46">
        <v>7</v>
      </c>
      <c r="H46" s="2">
        <v>96.5</v>
      </c>
      <c r="I46" s="2">
        <v>91.83333333333333</v>
      </c>
      <c r="J46" s="2">
        <v>1095.6</v>
      </c>
      <c r="K46" s="2">
        <v>978.6</v>
      </c>
      <c r="L46" s="18">
        <v>11.65</v>
      </c>
      <c r="M46" s="17" t="s">
        <v>53</v>
      </c>
      <c r="T46" s="82"/>
      <c r="U46" s="82"/>
      <c r="V46" s="82"/>
    </row>
    <row r="47" spans="1:22" ht="12.75">
      <c r="A47" s="33">
        <v>38249</v>
      </c>
      <c r="B47" s="10">
        <v>605</v>
      </c>
      <c r="C47" s="26">
        <v>94</v>
      </c>
      <c r="D47">
        <v>2</v>
      </c>
      <c r="E47">
        <v>2</v>
      </c>
      <c r="F47">
        <v>2</v>
      </c>
      <c r="H47" s="2">
        <v>27.2</v>
      </c>
      <c r="I47" s="2">
        <v>26.666666666666668</v>
      </c>
      <c r="J47" s="2">
        <v>294.9</v>
      </c>
      <c r="K47" s="2">
        <v>280.8</v>
      </c>
      <c r="L47" s="18">
        <v>5.2</v>
      </c>
      <c r="M47" s="17" t="s">
        <v>54</v>
      </c>
      <c r="T47" s="82"/>
      <c r="U47" s="82"/>
      <c r="V47" s="82"/>
    </row>
    <row r="48" spans="1:22" ht="12.75">
      <c r="A48" s="91">
        <v>38529</v>
      </c>
      <c r="B48" s="92">
        <v>622</v>
      </c>
      <c r="C48" s="26">
        <v>91</v>
      </c>
      <c r="D48">
        <v>0</v>
      </c>
      <c r="E48">
        <v>0</v>
      </c>
      <c r="F48">
        <v>0</v>
      </c>
      <c r="G48">
        <v>4</v>
      </c>
      <c r="H48" s="2">
        <f>6+34/60</f>
        <v>6.566666666666666</v>
      </c>
      <c r="I48" s="2">
        <f>4+15/60</f>
        <v>4.25</v>
      </c>
      <c r="J48" s="2">
        <v>185.13</v>
      </c>
      <c r="K48" s="2">
        <v>102.43</v>
      </c>
      <c r="L48" s="18">
        <v>20.4</v>
      </c>
      <c r="M48" s="17"/>
      <c r="T48" s="82"/>
      <c r="U48" s="82"/>
      <c r="V48" s="82"/>
    </row>
    <row r="49" spans="3:22" ht="19.5" customHeight="1">
      <c r="C49" s="15" t="s">
        <v>58</v>
      </c>
      <c r="D49" s="1">
        <f aca="true" t="shared" si="1" ref="D49:K49">SUM(D35:D48)</f>
        <v>54</v>
      </c>
      <c r="E49" s="1">
        <f t="shared" si="1"/>
        <v>58</v>
      </c>
      <c r="F49" s="1">
        <f t="shared" si="1"/>
        <v>58</v>
      </c>
      <c r="G49" s="1">
        <f t="shared" si="1"/>
        <v>4</v>
      </c>
      <c r="H49" s="3">
        <f t="shared" si="1"/>
        <v>866.5833333333335</v>
      </c>
      <c r="I49" s="3">
        <f t="shared" si="1"/>
        <v>814.35</v>
      </c>
      <c r="J49" s="3">
        <f t="shared" si="1"/>
        <v>12807.430000000002</v>
      </c>
      <c r="K49" s="3">
        <f t="shared" si="1"/>
        <v>11117.33</v>
      </c>
      <c r="N49" s="10"/>
      <c r="O49" s="9"/>
      <c r="T49" s="82"/>
      <c r="U49" s="82"/>
      <c r="V49" s="82"/>
    </row>
    <row r="50" ht="12.75" customHeight="1"/>
    <row r="51" spans="3:21" ht="12.75" customHeight="1">
      <c r="C51" s="15"/>
      <c r="D51" s="1"/>
      <c r="E51" s="1"/>
      <c r="F51" s="1"/>
      <c r="G51" s="1"/>
      <c r="J51" s="6" t="s">
        <v>15</v>
      </c>
      <c r="K51" s="6" t="s">
        <v>59</v>
      </c>
      <c r="N51" s="10"/>
      <c r="O51" s="9"/>
      <c r="U51" s="13"/>
    </row>
    <row r="52" spans="3:15" ht="12.75" customHeight="1">
      <c r="C52" s="15"/>
      <c r="I52" s="13" t="s">
        <v>15</v>
      </c>
      <c r="J52" s="13" t="s">
        <v>60</v>
      </c>
      <c r="K52" s="13" t="s">
        <v>61</v>
      </c>
      <c r="L52" s="13" t="s">
        <v>58</v>
      </c>
      <c r="N52" s="10"/>
      <c r="O52" s="9"/>
    </row>
    <row r="53" spans="2:15" ht="10.5" customHeight="1">
      <c r="B53" s="12" t="s">
        <v>27</v>
      </c>
      <c r="C53" s="13">
        <v>91</v>
      </c>
      <c r="D53" s="6" t="s">
        <v>62</v>
      </c>
      <c r="J53" s="13">
        <v>38</v>
      </c>
      <c r="K53" s="13">
        <v>0</v>
      </c>
      <c r="L53" s="13">
        <f>K53+J53</f>
        <v>38</v>
      </c>
      <c r="N53" s="10"/>
      <c r="O53" s="9"/>
    </row>
    <row r="54" spans="2:15" ht="10.5" customHeight="1">
      <c r="B54" s="12" t="s">
        <v>27</v>
      </c>
      <c r="C54" s="13">
        <v>93</v>
      </c>
      <c r="D54" s="81" t="s">
        <v>63</v>
      </c>
      <c r="E54" s="82"/>
      <c r="F54" s="82"/>
      <c r="G54" s="82"/>
      <c r="H54" s="82"/>
      <c r="I54" s="82"/>
      <c r="J54" s="13">
        <v>0</v>
      </c>
      <c r="K54" s="13">
        <v>0</v>
      </c>
      <c r="L54" s="13">
        <f>K54+J54</f>
        <v>0</v>
      </c>
      <c r="N54" s="10"/>
      <c r="O54" s="9"/>
    </row>
    <row r="55" spans="2:12" ht="10.5" customHeight="1">
      <c r="B55" s="12" t="s">
        <v>27</v>
      </c>
      <c r="C55" s="13">
        <v>94</v>
      </c>
      <c r="D55" s="6" t="s">
        <v>64</v>
      </c>
      <c r="J55" s="13">
        <v>11</v>
      </c>
      <c r="K55" s="13">
        <v>0</v>
      </c>
      <c r="L55" s="13">
        <f>K55+J55</f>
        <v>11</v>
      </c>
    </row>
    <row r="56" spans="2:12" ht="10.5" customHeight="1">
      <c r="B56" s="12" t="s">
        <v>27</v>
      </c>
      <c r="C56" s="13">
        <v>97</v>
      </c>
      <c r="D56" s="28" t="s">
        <v>65</v>
      </c>
      <c r="J56" s="27">
        <v>0</v>
      </c>
      <c r="K56" s="27">
        <v>0</v>
      </c>
      <c r="L56" s="13">
        <f>K56+J56</f>
        <v>0</v>
      </c>
    </row>
    <row r="57" spans="2:12" ht="10.5" customHeight="1">
      <c r="B57" s="12" t="s">
        <v>27</v>
      </c>
      <c r="C57" s="13">
        <v>98</v>
      </c>
      <c r="D57" s="81" t="s">
        <v>66</v>
      </c>
      <c r="E57" s="82"/>
      <c r="F57" s="82"/>
      <c r="G57" s="82"/>
      <c r="H57" s="82"/>
      <c r="I57" s="82"/>
      <c r="J57" s="27">
        <v>10</v>
      </c>
      <c r="K57" s="27">
        <v>0</v>
      </c>
      <c r="L57" s="13">
        <f>K57+J57</f>
        <v>10</v>
      </c>
    </row>
    <row r="59" spans="1:13" ht="14.25">
      <c r="A59" s="32" t="s">
        <v>68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22" ht="26.25" customHeight="1">
      <c r="A60" s="25" t="s">
        <v>25</v>
      </c>
      <c r="B60" s="19" t="s">
        <v>26</v>
      </c>
      <c r="C60" s="20" t="s">
        <v>27</v>
      </c>
      <c r="D60" s="24" t="s">
        <v>28</v>
      </c>
      <c r="E60" s="21" t="s">
        <v>29</v>
      </c>
      <c r="F60" s="24" t="s">
        <v>30</v>
      </c>
      <c r="G60" s="24"/>
      <c r="H60" s="16" t="s">
        <v>31</v>
      </c>
      <c r="I60" s="16" t="s">
        <v>32</v>
      </c>
      <c r="J60" s="16" t="s">
        <v>33</v>
      </c>
      <c r="K60" s="16" t="s">
        <v>34</v>
      </c>
      <c r="L60" s="16" t="s">
        <v>35</v>
      </c>
      <c r="M60" s="5" t="s">
        <v>36</v>
      </c>
      <c r="N60" s="4"/>
      <c r="O60" s="23"/>
      <c r="P60" s="16"/>
      <c r="Q60" s="16"/>
      <c r="R60" s="16"/>
      <c r="S60" s="16"/>
      <c r="T60" s="21"/>
      <c r="U60" s="21"/>
      <c r="V60" s="21"/>
    </row>
    <row r="61" spans="1:22" ht="12.75">
      <c r="A61" s="33">
        <v>38249</v>
      </c>
      <c r="B61" s="10">
        <v>96</v>
      </c>
      <c r="C61" s="26">
        <v>98</v>
      </c>
      <c r="D61">
        <v>4</v>
      </c>
      <c r="E61">
        <v>4</v>
      </c>
      <c r="F61">
        <v>4</v>
      </c>
      <c r="H61" s="2">
        <v>64.2</v>
      </c>
      <c r="I61" s="2">
        <v>61.38333333333333</v>
      </c>
      <c r="J61" s="2">
        <v>997.7</v>
      </c>
      <c r="K61" s="2">
        <v>891.9</v>
      </c>
      <c r="L61" s="18">
        <v>26.2</v>
      </c>
      <c r="M61" s="17" t="s">
        <v>38</v>
      </c>
      <c r="T61" s="82"/>
      <c r="U61" s="82"/>
      <c r="V61" s="82"/>
    </row>
    <row r="62" spans="1:23" ht="12.75">
      <c r="A62" s="33">
        <v>38340</v>
      </c>
      <c r="B62" s="10">
        <v>125</v>
      </c>
      <c r="C62" s="26">
        <v>91</v>
      </c>
      <c r="D62">
        <v>3</v>
      </c>
      <c r="E62">
        <v>5</v>
      </c>
      <c r="F62">
        <v>5</v>
      </c>
      <c r="H62" s="2">
        <v>54.46666666666667</v>
      </c>
      <c r="I62" s="2">
        <v>52.15</v>
      </c>
      <c r="J62" s="2">
        <v>873.1</v>
      </c>
      <c r="K62" s="2">
        <v>804.8</v>
      </c>
      <c r="L62" s="11">
        <v>23.5</v>
      </c>
      <c r="M62" s="17" t="s">
        <v>39</v>
      </c>
      <c r="T62" s="82"/>
      <c r="U62" s="82"/>
      <c r="V62" s="82"/>
      <c r="W62" s="89"/>
    </row>
    <row r="63" spans="1:22" ht="12.75">
      <c r="A63" s="33">
        <v>38249</v>
      </c>
      <c r="B63" s="10">
        <v>130</v>
      </c>
      <c r="C63" s="26">
        <v>91</v>
      </c>
      <c r="D63">
        <v>3</v>
      </c>
      <c r="E63">
        <v>3</v>
      </c>
      <c r="F63">
        <v>3</v>
      </c>
      <c r="H63" s="2">
        <v>45.36666666666667</v>
      </c>
      <c r="I63" s="2">
        <v>42.88333333333333</v>
      </c>
      <c r="J63" s="2">
        <v>727.1</v>
      </c>
      <c r="K63" s="2">
        <v>660.5</v>
      </c>
      <c r="L63" s="85">
        <v>23.3</v>
      </c>
      <c r="M63" s="17" t="s">
        <v>41</v>
      </c>
      <c r="T63" s="82"/>
      <c r="U63" s="82"/>
      <c r="V63" s="82"/>
    </row>
    <row r="64" spans="1:22" ht="12.75">
      <c r="A64" s="33">
        <v>38249</v>
      </c>
      <c r="B64" s="10">
        <v>167</v>
      </c>
      <c r="C64" s="26">
        <v>98</v>
      </c>
      <c r="D64">
        <v>3</v>
      </c>
      <c r="E64">
        <v>3</v>
      </c>
      <c r="F64">
        <v>3</v>
      </c>
      <c r="H64" s="2">
        <v>55.983333333333334</v>
      </c>
      <c r="I64" s="2">
        <v>52.06666666666667</v>
      </c>
      <c r="J64" s="2">
        <v>913.1</v>
      </c>
      <c r="K64" s="2">
        <v>757.1</v>
      </c>
      <c r="L64" s="11">
        <v>21.4</v>
      </c>
      <c r="M64" s="17" t="s">
        <v>42</v>
      </c>
      <c r="T64" s="82"/>
      <c r="U64" s="82"/>
      <c r="V64" s="82"/>
    </row>
    <row r="65" spans="1:22" ht="12.75">
      <c r="A65" s="33">
        <v>38249</v>
      </c>
      <c r="B65" s="10">
        <v>205</v>
      </c>
      <c r="C65" s="26">
        <v>91</v>
      </c>
      <c r="D65">
        <v>4</v>
      </c>
      <c r="E65">
        <v>4</v>
      </c>
      <c r="F65">
        <v>4</v>
      </c>
      <c r="H65" s="2">
        <v>72.73333333333333</v>
      </c>
      <c r="I65" s="2">
        <v>70.3</v>
      </c>
      <c r="J65" s="2">
        <v>1081.3</v>
      </c>
      <c r="K65" s="2">
        <v>1002.5</v>
      </c>
      <c r="L65" s="18">
        <v>28.35</v>
      </c>
      <c r="M65" s="17" t="s">
        <v>44</v>
      </c>
      <c r="T65" s="82"/>
      <c r="U65" s="82"/>
      <c r="V65" s="82"/>
    </row>
    <row r="66" spans="1:22" ht="12.75">
      <c r="A66" s="33">
        <v>38249</v>
      </c>
      <c r="B66" s="10">
        <v>218</v>
      </c>
      <c r="C66" s="26">
        <v>94</v>
      </c>
      <c r="D66">
        <v>2</v>
      </c>
      <c r="E66">
        <v>2</v>
      </c>
      <c r="F66">
        <v>2</v>
      </c>
      <c r="H66" s="2">
        <v>26.716666666666665</v>
      </c>
      <c r="I66" s="2">
        <v>24.883333333333333</v>
      </c>
      <c r="J66" s="2">
        <v>390.3</v>
      </c>
      <c r="K66" s="2">
        <v>340.1</v>
      </c>
      <c r="L66" s="18">
        <v>8.95</v>
      </c>
      <c r="M66" s="17" t="s">
        <v>46</v>
      </c>
      <c r="T66" s="82"/>
      <c r="U66" s="82"/>
      <c r="V66" s="82"/>
    </row>
    <row r="67" spans="1:22" ht="12.75">
      <c r="A67" s="33">
        <v>38249</v>
      </c>
      <c r="B67" s="10">
        <v>232</v>
      </c>
      <c r="C67" s="26">
        <v>91</v>
      </c>
      <c r="D67">
        <v>7</v>
      </c>
      <c r="E67">
        <v>7</v>
      </c>
      <c r="F67">
        <v>7</v>
      </c>
      <c r="H67" s="2">
        <v>103.25</v>
      </c>
      <c r="I67" s="2">
        <v>97.35</v>
      </c>
      <c r="J67" s="2">
        <v>1677.6</v>
      </c>
      <c r="K67" s="2">
        <v>1483.1</v>
      </c>
      <c r="L67" s="18">
        <v>24.8</v>
      </c>
      <c r="M67" s="17" t="s">
        <v>48</v>
      </c>
      <c r="T67" s="82"/>
      <c r="U67" s="82"/>
      <c r="V67" s="82"/>
    </row>
    <row r="68" spans="1:22" ht="12.75">
      <c r="A68" s="33">
        <v>38249</v>
      </c>
      <c r="B68" s="83">
        <v>256</v>
      </c>
      <c r="C68" s="31">
        <v>91</v>
      </c>
      <c r="D68">
        <v>3</v>
      </c>
      <c r="E68">
        <v>3</v>
      </c>
      <c r="F68">
        <v>3</v>
      </c>
      <c r="H68" s="84">
        <v>62.1</v>
      </c>
      <c r="I68" s="84">
        <v>56.6</v>
      </c>
      <c r="J68" s="84">
        <v>946.8</v>
      </c>
      <c r="K68" s="84">
        <v>769.7</v>
      </c>
      <c r="L68" s="18">
        <v>23</v>
      </c>
      <c r="M68" s="17" t="s">
        <v>50</v>
      </c>
      <c r="T68" s="82"/>
      <c r="U68" s="82"/>
      <c r="V68" s="82"/>
    </row>
    <row r="69" spans="1:22" ht="12.75">
      <c r="A69" s="33">
        <v>38249</v>
      </c>
      <c r="B69" s="10">
        <v>266</v>
      </c>
      <c r="C69" s="26">
        <v>91</v>
      </c>
      <c r="D69">
        <v>4</v>
      </c>
      <c r="E69">
        <v>5</v>
      </c>
      <c r="F69">
        <v>5</v>
      </c>
      <c r="H69" s="2">
        <v>70.68333333333334</v>
      </c>
      <c r="I69" s="2">
        <v>62.36666666666667</v>
      </c>
      <c r="J69" s="2">
        <v>1143.7</v>
      </c>
      <c r="K69" s="2">
        <v>902.3</v>
      </c>
      <c r="L69" s="11">
        <v>22.4</v>
      </c>
      <c r="M69" s="17" t="s">
        <v>51</v>
      </c>
      <c r="T69" s="82"/>
      <c r="U69" s="82"/>
      <c r="V69" s="82"/>
    </row>
    <row r="70" spans="1:22" ht="12.75">
      <c r="A70" s="33">
        <v>38249</v>
      </c>
      <c r="B70" s="10">
        <v>603</v>
      </c>
      <c r="C70" s="26">
        <v>94</v>
      </c>
      <c r="D70">
        <v>4</v>
      </c>
      <c r="E70">
        <v>7</v>
      </c>
      <c r="F70">
        <v>7</v>
      </c>
      <c r="H70" s="2">
        <v>92.8</v>
      </c>
      <c r="I70" s="2">
        <v>88.13333333333334</v>
      </c>
      <c r="J70" s="2">
        <v>1072.3</v>
      </c>
      <c r="K70" s="2">
        <v>955.3</v>
      </c>
      <c r="L70" s="18">
        <v>11.65</v>
      </c>
      <c r="M70" s="17" t="s">
        <v>53</v>
      </c>
      <c r="T70" s="82"/>
      <c r="U70" s="82"/>
      <c r="V70" s="82"/>
    </row>
    <row r="71" spans="1:22" ht="12.75">
      <c r="A71" s="33">
        <v>38249</v>
      </c>
      <c r="B71" s="10">
        <v>605</v>
      </c>
      <c r="C71" s="26">
        <v>94</v>
      </c>
      <c r="D71">
        <v>2</v>
      </c>
      <c r="E71">
        <v>2</v>
      </c>
      <c r="F71">
        <v>2</v>
      </c>
      <c r="H71" s="2">
        <v>27.2</v>
      </c>
      <c r="I71" s="2">
        <v>26.666666666666668</v>
      </c>
      <c r="J71" s="2">
        <v>294.9</v>
      </c>
      <c r="K71" s="2">
        <v>280.8</v>
      </c>
      <c r="L71" s="18">
        <v>5.2</v>
      </c>
      <c r="M71" s="17" t="s">
        <v>54</v>
      </c>
      <c r="T71" s="82"/>
      <c r="U71" s="82"/>
      <c r="V71" s="82"/>
    </row>
    <row r="72" spans="1:22" ht="12.75">
      <c r="A72" s="91">
        <v>38529</v>
      </c>
      <c r="B72" s="92">
        <v>622</v>
      </c>
      <c r="C72" s="26">
        <v>91</v>
      </c>
      <c r="D72">
        <v>0</v>
      </c>
      <c r="E72">
        <v>0</v>
      </c>
      <c r="F72">
        <v>0</v>
      </c>
      <c r="G72">
        <v>4</v>
      </c>
      <c r="H72" s="2">
        <f>6+34/60</f>
        <v>6.566666666666666</v>
      </c>
      <c r="I72" s="2">
        <f>4+15/60</f>
        <v>4.25</v>
      </c>
      <c r="J72" s="2">
        <v>185.13</v>
      </c>
      <c r="K72" s="2">
        <v>102.43</v>
      </c>
      <c r="L72" s="18">
        <v>20.4</v>
      </c>
      <c r="M72" s="17"/>
      <c r="T72" s="82"/>
      <c r="U72" s="82"/>
      <c r="V72" s="82"/>
    </row>
    <row r="73" spans="3:22" ht="18.75" customHeight="1">
      <c r="C73" s="15" t="s">
        <v>58</v>
      </c>
      <c r="D73" s="8">
        <f aca="true" t="shared" si="2" ref="D73:K73">SUM(D61:D72)</f>
        <v>39</v>
      </c>
      <c r="E73" s="8">
        <f t="shared" si="2"/>
        <v>45</v>
      </c>
      <c r="F73" s="8">
        <f t="shared" si="2"/>
        <v>45</v>
      </c>
      <c r="G73" s="8">
        <f t="shared" si="2"/>
        <v>4</v>
      </c>
      <c r="H73" s="3">
        <f t="shared" si="2"/>
        <v>682.0666666666667</v>
      </c>
      <c r="I73" s="3">
        <f t="shared" si="2"/>
        <v>639.0333333333333</v>
      </c>
      <c r="J73" s="3">
        <f t="shared" si="2"/>
        <v>10303.029999999999</v>
      </c>
      <c r="K73" s="3">
        <f t="shared" si="2"/>
        <v>8950.529999999999</v>
      </c>
      <c r="N73" s="10"/>
      <c r="O73" s="9"/>
      <c r="T73" s="82"/>
      <c r="U73" s="82"/>
      <c r="V73" s="82"/>
    </row>
    <row r="74" ht="12.75" customHeight="1"/>
    <row r="75" spans="3:15" ht="12.75" customHeight="1">
      <c r="C75" s="15"/>
      <c r="D75" s="1"/>
      <c r="E75" s="1"/>
      <c r="F75" s="1"/>
      <c r="G75" s="1"/>
      <c r="H75" s="3"/>
      <c r="I75" s="3"/>
      <c r="J75" s="6" t="s">
        <v>15</v>
      </c>
      <c r="K75" s="6" t="s">
        <v>59</v>
      </c>
      <c r="N75" s="10"/>
      <c r="O75" s="9"/>
    </row>
    <row r="76" spans="3:15" ht="12.75" customHeight="1">
      <c r="C76" s="15"/>
      <c r="I76" s="13" t="s">
        <v>15</v>
      </c>
      <c r="J76" s="13" t="s">
        <v>60</v>
      </c>
      <c r="K76" s="13" t="s">
        <v>61</v>
      </c>
      <c r="L76" s="13" t="s">
        <v>58</v>
      </c>
      <c r="N76" s="10"/>
      <c r="O76" s="9"/>
    </row>
    <row r="77" spans="2:12" ht="10.5" customHeight="1">
      <c r="B77" s="12" t="s">
        <v>27</v>
      </c>
      <c r="C77" s="13">
        <v>91</v>
      </c>
      <c r="D77" s="6" t="s">
        <v>62</v>
      </c>
      <c r="J77" s="13">
        <v>28</v>
      </c>
      <c r="K77" s="13">
        <v>0</v>
      </c>
      <c r="L77" s="13">
        <f>K77+J77</f>
        <v>28</v>
      </c>
    </row>
    <row r="78" spans="2:12" ht="10.5" customHeight="1">
      <c r="B78" s="12" t="s">
        <v>27</v>
      </c>
      <c r="C78" s="13">
        <v>93</v>
      </c>
      <c r="D78" s="81" t="s">
        <v>63</v>
      </c>
      <c r="E78" s="82"/>
      <c r="F78" s="82"/>
      <c r="G78" s="82"/>
      <c r="H78" s="82"/>
      <c r="I78" s="82"/>
      <c r="J78" s="13">
        <v>0</v>
      </c>
      <c r="K78" s="13">
        <v>0</v>
      </c>
      <c r="L78" s="13">
        <f>K78+J78</f>
        <v>0</v>
      </c>
    </row>
    <row r="79" spans="2:12" ht="10.5" customHeight="1">
      <c r="B79" s="12" t="s">
        <v>27</v>
      </c>
      <c r="C79" s="13">
        <v>94</v>
      </c>
      <c r="D79" s="6" t="s">
        <v>64</v>
      </c>
      <c r="J79" s="13">
        <v>11</v>
      </c>
      <c r="K79" s="13">
        <v>0</v>
      </c>
      <c r="L79" s="13">
        <f>K79+J79</f>
        <v>11</v>
      </c>
    </row>
    <row r="80" spans="2:12" ht="10.5" customHeight="1">
      <c r="B80" s="12" t="s">
        <v>27</v>
      </c>
      <c r="C80" s="13">
        <v>97</v>
      </c>
      <c r="D80" s="28" t="s">
        <v>65</v>
      </c>
      <c r="J80" s="27">
        <v>0</v>
      </c>
      <c r="K80" s="27">
        <v>0</v>
      </c>
      <c r="L80" s="13">
        <f>K80+J80</f>
        <v>0</v>
      </c>
    </row>
    <row r="81" spans="2:12" ht="10.5" customHeight="1">
      <c r="B81" s="12" t="s">
        <v>27</v>
      </c>
      <c r="C81" s="13">
        <v>98</v>
      </c>
      <c r="D81" s="81" t="s">
        <v>66</v>
      </c>
      <c r="E81" s="82"/>
      <c r="F81" s="82"/>
      <c r="G81" s="82"/>
      <c r="H81" s="82"/>
      <c r="I81" s="82"/>
      <c r="J81" s="27">
        <v>8</v>
      </c>
      <c r="K81" s="27">
        <v>0</v>
      </c>
      <c r="L81" s="13">
        <f>K81+J81</f>
        <v>8</v>
      </c>
    </row>
    <row r="82" spans="3:4" ht="12.75">
      <c r="C82" s="12" t="s">
        <v>15</v>
      </c>
      <c r="D82" s="81" t="s">
        <v>15</v>
      </c>
    </row>
    <row r="83" spans="2:4" ht="12.75">
      <c r="B83" s="12" t="s">
        <v>15</v>
      </c>
      <c r="C83" s="12" t="s">
        <v>15</v>
      </c>
      <c r="D83" s="81" t="s">
        <v>15</v>
      </c>
    </row>
    <row r="85" ht="12.75">
      <c r="F85" t="s">
        <v>15</v>
      </c>
    </row>
  </sheetData>
  <printOptions horizontalCentered="1"/>
  <pageMargins left="0" right="0" top="1.25" bottom="0.88" header="0.5" footer="0.36"/>
  <pageSetup horizontalDpi="600" verticalDpi="600" orientation="landscape" scale="110" r:id="rId1"/>
  <headerFooter alignWithMargins="0">
    <oddHeader>&amp;C&amp;8LOS ANGELES COUNTY METROPOLITAN TRANSPORTATION AUTHORITY
SCHEDULED SERVICE OPERATING COST FACTORS
&amp;"Arial,Bold"&amp;10EFFECTIVE JUNE 26, 2005
&amp;RREPORT NO. 4-24
CONTRACT LINES
</oddHeader>
    <oddFooter>&amp;L&amp;8&amp;A&amp;CBuses reflect block assignments;
interline savings are not available.&amp;R&amp;8&amp;D</oddFooter>
  </headerFooter>
  <rowBreaks count="2" manualBreakCount="2">
    <brk id="32" max="12" man="1"/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ITS</cp:lastModifiedBy>
  <cp:lastPrinted>2005-07-13T17:49:29Z</cp:lastPrinted>
  <dcterms:created xsi:type="dcterms:W3CDTF">1997-03-04T19:54:26Z</dcterms:created>
  <dcterms:modified xsi:type="dcterms:W3CDTF">2005-07-13T17:49:38Z</dcterms:modified>
  <cp:category/>
  <cp:version/>
  <cp:contentType/>
  <cp:contentStatus/>
</cp:coreProperties>
</file>