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easureM\"/>
    </mc:Choice>
  </mc:AlternateContent>
  <bookViews>
    <workbookView xWindow="480" yWindow="90" windowWidth="18195" windowHeight="11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89" i="1" l="1"/>
  <c r="I4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1" i="1"/>
  <c r="I23" i="1"/>
  <c r="I24" i="1"/>
  <c r="I25" i="1"/>
  <c r="I26" i="1"/>
  <c r="I27" i="1"/>
  <c r="I28" i="1"/>
  <c r="I29" i="1"/>
  <c r="I30" i="1"/>
  <c r="I31" i="1"/>
  <c r="I33" i="1"/>
  <c r="I34" i="1"/>
  <c r="I36" i="1"/>
  <c r="I37" i="1"/>
  <c r="I38" i="1"/>
  <c r="I40" i="1"/>
  <c r="I41" i="1"/>
  <c r="I42" i="1"/>
  <c r="I43" i="1"/>
  <c r="I44" i="1"/>
  <c r="I45" i="1"/>
  <c r="I46" i="1"/>
  <c r="I47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8" i="1"/>
  <c r="I110" i="1"/>
  <c r="I113" i="1"/>
  <c r="I115" i="1"/>
  <c r="I116" i="1"/>
  <c r="I117" i="1"/>
  <c r="I118" i="1"/>
  <c r="I120" i="1"/>
  <c r="I3" i="1"/>
  <c r="H94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3" i="1"/>
  <c r="H64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110" i="1"/>
  <c r="H109" i="1"/>
  <c r="H108" i="1"/>
  <c r="H111" i="1"/>
  <c r="H112" i="1"/>
  <c r="H113" i="1"/>
  <c r="H119" i="1"/>
  <c r="H118" i="1"/>
  <c r="H117" i="1"/>
  <c r="H116" i="1"/>
  <c r="H115" i="1"/>
  <c r="H114" i="1"/>
  <c r="H120" i="1"/>
  <c r="H47" i="1"/>
  <c r="C207" i="1" l="1"/>
  <c r="C206" i="1"/>
  <c r="B207" i="1"/>
  <c r="D207" i="1" s="1"/>
  <c r="E207" i="1" s="1"/>
  <c r="B206" i="1"/>
  <c r="C205" i="1"/>
  <c r="B205" i="1"/>
  <c r="C204" i="1"/>
  <c r="B204" i="1"/>
  <c r="D204" i="1" s="1"/>
  <c r="E204" i="1" s="1"/>
  <c r="C203" i="1"/>
  <c r="B203" i="1"/>
  <c r="C202" i="1"/>
  <c r="B202" i="1"/>
  <c r="C201" i="1"/>
  <c r="B201" i="1"/>
  <c r="C120" i="1"/>
  <c r="C199" i="1" s="1"/>
  <c r="B120" i="1"/>
  <c r="B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D189" i="1"/>
  <c r="E189" i="1" s="1"/>
  <c r="D188" i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D178" i="1"/>
  <c r="E178" i="1" s="1"/>
  <c r="D177" i="1"/>
  <c r="E177" i="1" s="1"/>
  <c r="D176" i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18" i="1"/>
  <c r="E118" i="1" s="1"/>
  <c r="D117" i="1"/>
  <c r="E117" i="1" s="1"/>
  <c r="D116" i="1"/>
  <c r="E116" i="1" s="1"/>
  <c r="D115" i="1"/>
  <c r="E115" i="1" s="1"/>
  <c r="D113" i="1"/>
  <c r="E113" i="1" s="1"/>
  <c r="D112" i="1"/>
  <c r="D110" i="1"/>
  <c r="E110" i="1" s="1"/>
  <c r="D108" i="1"/>
  <c r="E108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8" i="1"/>
  <c r="E38" i="1" s="1"/>
  <c r="D37" i="1"/>
  <c r="E37" i="1" s="1"/>
  <c r="D36" i="1"/>
  <c r="E36" i="1" s="1"/>
  <c r="D34" i="1"/>
  <c r="E34" i="1" s="1"/>
  <c r="D33" i="1"/>
  <c r="E33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1" i="1"/>
  <c r="E21" i="1" s="1"/>
  <c r="D19" i="1"/>
  <c r="E19" i="1" s="1"/>
  <c r="D18" i="1"/>
  <c r="E18" i="1" s="1"/>
  <c r="D17" i="1"/>
  <c r="E17" i="1" s="1"/>
  <c r="D16" i="1"/>
  <c r="E16" i="1" s="1"/>
  <c r="D15" i="1"/>
  <c r="E15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4" i="1"/>
  <c r="E4" i="1" s="1"/>
  <c r="D3" i="1"/>
  <c r="E3" i="1" s="1"/>
  <c r="D202" i="1" l="1"/>
  <c r="E202" i="1" s="1"/>
  <c r="D206" i="1"/>
  <c r="D201" i="1"/>
  <c r="E201" i="1" s="1"/>
  <c r="D203" i="1"/>
  <c r="E203" i="1" s="1"/>
  <c r="E206" i="1"/>
  <c r="D205" i="1"/>
  <c r="E205" i="1" s="1"/>
  <c r="D199" i="1"/>
  <c r="E199" i="1"/>
  <c r="D120" i="1"/>
  <c r="E120" i="1" s="1"/>
</calcChain>
</file>

<file path=xl/sharedStrings.xml><?xml version="1.0" encoding="utf-8"?>
<sst xmlns="http://schemas.openxmlformats.org/spreadsheetml/2006/main" count="315" uniqueCount="204">
  <si>
    <t>City</t>
  </si>
  <si>
    <t>Yes</t>
  </si>
  <si>
    <t>No</t>
  </si>
  <si>
    <t>Total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</si>
  <si>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</si>
  <si>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</si>
  <si>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</si>
  <si>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</si>
  <si>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</si>
  <si>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</si>
  <si>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</si>
  <si>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</si>
  <si>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</si>
  <si>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</si>
  <si>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</si>
  <si>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</si>
  <si>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</si>
  <si>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</si>
  <si>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</si>
  <si>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</si>
  <si>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</si>
  <si>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</si>
  <si>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</si>
  <si>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</si>
  <si>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</si>
  <si>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</si>
  <si>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</si>
  <si>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</si>
  <si>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</si>
  <si>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</si>
  <si>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</si>
  <si>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</si>
  <si>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</si>
  <si>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</si>
  <si>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</si>
  <si>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</si>
  <si>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</si>
  <si>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</si>
  <si>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</si>
  <si>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</si>
  <si>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</si>
  <si>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</si>
  <si>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</si>
  <si>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</si>
  <si>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</si>
  <si>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</si>
  <si>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</si>
  <si>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</si>
  <si>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</si>
  <si>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</si>
  <si>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</si>
  <si>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</si>
  <si>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</si>
  <si>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</si>
  <si>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</si>
  <si>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</si>
  <si>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</si>
  <si>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</si>
  <si>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</si>
  <si>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</si>
  <si>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</si>
  <si>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</si>
  <si>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</si>
  <si>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</si>
  <si>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</si>
  <si>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</si>
  <si>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</si>
  <si>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</si>
  <si>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</si>
  <si>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</si>
  <si>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</si>
  <si>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</si>
  <si>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</si>
  <si>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</si>
  <si>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</si>
  <si>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</si>
  <si>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</si>
  <si>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</si>
  <si>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</si>
  <si>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</si>
  <si>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</si>
  <si>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</si>
  <si>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</si>
  <si>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</si>
  <si>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</si>
  <si>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</si>
  <si>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</si>
  <si>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</si>
  <si>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</si>
  <si>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</si>
  <si>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</si>
  <si>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Acton</t>
  </si>
  <si>
    <t>Agoura</t>
  </si>
  <si>
    <t>Agua Dulce</t>
  </si>
  <si>
    <t>Alondra Park</t>
  </si>
  <si>
    <t>Altadena</t>
  </si>
  <si>
    <t>Antelope</t>
  </si>
  <si>
    <t>Athens</t>
  </si>
  <si>
    <t>Avacado Heights</t>
  </si>
  <si>
    <t>Bassett</t>
  </si>
  <si>
    <t>Belvedere</t>
  </si>
  <si>
    <t>Bonner</t>
  </si>
  <si>
    <t>Canyon Country</t>
  </si>
  <si>
    <t>Castaic</t>
  </si>
  <si>
    <t>Centinela</t>
  </si>
  <si>
    <t>Charter Oak</t>
  </si>
  <si>
    <t>Chatsworth</t>
  </si>
  <si>
    <t>Citrus</t>
  </si>
  <si>
    <t>Del Aire</t>
  </si>
  <si>
    <t>Del Sur</t>
  </si>
  <si>
    <t>Desert</t>
  </si>
  <si>
    <t>Doheny</t>
  </si>
  <si>
    <t>Unincorporated Areas</t>
  </si>
  <si>
    <t>East Arcadia</t>
  </si>
  <si>
    <t>East Compton</t>
  </si>
  <si>
    <t>East Los Angeles</t>
  </si>
  <si>
    <t>East Pasadena</t>
  </si>
  <si>
    <t>East San Gabriel</t>
  </si>
  <si>
    <t>East Whittier</t>
  </si>
  <si>
    <t>El Camino Village</t>
  </si>
  <si>
    <t>Florence</t>
  </si>
  <si>
    <t>Foothill</t>
  </si>
  <si>
    <t>Franklin</t>
  </si>
  <si>
    <t>Gilmore</t>
  </si>
  <si>
    <t>Hacienda Heights</t>
  </si>
  <si>
    <t>Kinneloa Mesa</t>
  </si>
  <si>
    <t>La Crescenta</t>
  </si>
  <si>
    <t>La Rambla</t>
  </si>
  <si>
    <t>Ladera Heights</t>
  </si>
  <si>
    <t>Lamanda</t>
  </si>
  <si>
    <t>Lennox</t>
  </si>
  <si>
    <t>Leona Valley</t>
  </si>
  <si>
    <t>Little Rock</t>
  </si>
  <si>
    <t>Llano</t>
  </si>
  <si>
    <t>Los Nietos</t>
  </si>
  <si>
    <t>Malibu Heights</t>
  </si>
  <si>
    <t>Marina del Rey</t>
  </si>
  <si>
    <t>Montrose</t>
  </si>
  <si>
    <t>Neenach</t>
  </si>
  <si>
    <t>Newhall</t>
  </si>
  <si>
    <t>North Whittier</t>
  </si>
  <si>
    <t>Ocean View</t>
  </si>
  <si>
    <t>Pearblossom</t>
  </si>
  <si>
    <t>Pioneer</t>
  </si>
  <si>
    <t>Quartz Hill</t>
  </si>
  <si>
    <t>Ramona</t>
  </si>
  <si>
    <t>Rio Hondo</t>
  </si>
  <si>
    <t>Rowland Heights</t>
  </si>
  <si>
    <t>Royal Oaks</t>
  </si>
  <si>
    <t>San Clemente Island</t>
  </si>
  <si>
    <t>Santa Catalina Island</t>
  </si>
  <si>
    <t>Saugus</t>
  </si>
  <si>
    <t>South San Gabriel</t>
  </si>
  <si>
    <t>South Whittier</t>
  </si>
  <si>
    <t>Spadra</t>
  </si>
  <si>
    <t>Stevenson Ranch</t>
  </si>
  <si>
    <t>Sunland</t>
  </si>
  <si>
    <t>Topanga</t>
  </si>
  <si>
    <t>Universal</t>
  </si>
  <si>
    <t>Valinda</t>
  </si>
  <si>
    <t>Veterans Adm Ctr</t>
  </si>
  <si>
    <t>View Park</t>
  </si>
  <si>
    <t>Walnut Park</t>
  </si>
  <si>
    <t>West Athens</t>
  </si>
  <si>
    <t>West Carson</t>
  </si>
  <si>
    <t>West Compton</t>
  </si>
  <si>
    <t>West Hills</t>
  </si>
  <si>
    <t>Willowbrook</t>
  </si>
  <si>
    <t>Wilsona</t>
  </si>
  <si>
    <t>(unhide to view)</t>
  </si>
  <si>
    <t>TOTAL</t>
  </si>
  <si>
    <t>Subregion</t>
  </si>
  <si>
    <t>Gateway</t>
  </si>
  <si>
    <t>San Gabriel Valley</t>
  </si>
  <si>
    <t>South Bay</t>
  </si>
  <si>
    <t>North County</t>
  </si>
  <si>
    <t>Las Virgenes/Malibu</t>
  </si>
  <si>
    <t>San Fernando Valley</t>
  </si>
  <si>
    <t>Westside</t>
  </si>
  <si>
    <t>Arroyo Verdugo</t>
  </si>
  <si>
    <t>COG Voting</t>
  </si>
  <si>
    <t>Gateway Cities</t>
  </si>
  <si>
    <t>Las Virgenas/Malibu</t>
  </si>
  <si>
    <t>(does not include City of Los Angeles and unincorporated areas votes)</t>
  </si>
  <si>
    <t>Percent</t>
  </si>
  <si>
    <t>Measure R - 2008</t>
  </si>
  <si>
    <t>Change</t>
  </si>
  <si>
    <t>Hawaiian Gardens</t>
  </si>
  <si>
    <t>la cd1</t>
  </si>
  <si>
    <t>la cd10</t>
  </si>
  <si>
    <t>la cd11</t>
  </si>
  <si>
    <t>la cd12</t>
  </si>
  <si>
    <t>la cd13</t>
  </si>
  <si>
    <t>la cd14</t>
  </si>
  <si>
    <t>la cd15</t>
  </si>
  <si>
    <t>la cd2</t>
  </si>
  <si>
    <t>la cd3</t>
  </si>
  <si>
    <t>la cd4</t>
  </si>
  <si>
    <t>la cd5</t>
  </si>
  <si>
    <t>la cd6</t>
  </si>
  <si>
    <t>la cd7</t>
  </si>
  <si>
    <t>la cd8</t>
  </si>
  <si>
    <t>la cd9</t>
  </si>
  <si>
    <t>Measure M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</si>
</sst>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0" fontId="0" fillId="0" borderId="0" xfId="2" applyNumberFormat="1" applyFont="1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10" fontId="2" fillId="0" borderId="0" xfId="2" applyNumberFormat="1" applyFont="1"/>
    <xf numFmtId="3" fontId="5" fillId="0" borderId="1" xfId="1" applyNumberFormat="1" applyFont="1" applyFill="1" applyBorder="1" applyAlignment="1"/>
    <xf numFmtId="0" fontId="6" fillId="0" borderId="2" xfId="0" applyNumberFormat="1" applyFont="1" applyFill="1" applyBorder="1" applyAlignment="1"/>
    <xf numFmtId="164" fontId="0" fillId="0" borderId="1" xfId="1" applyNumberFormat="1" applyFont="1" applyBorder="1"/>
    <xf numFmtId="10" fontId="0" fillId="0" borderId="1" xfId="2" applyNumberFormat="1" applyFont="1" applyBorder="1"/>
    <xf numFmtId="10" fontId="5" fillId="0" borderId="1" xfId="0" applyNumberFormat="1" applyFont="1" applyFill="1" applyBorder="1" applyAlignment="1">
      <alignment horizontal="center"/>
    </xf>
    <xf numFmtId="10" fontId="4" fillId="0" borderId="0" xfId="2" applyNumberFormat="1" applyFont="1"/>
    <xf numFmtId="10" fontId="7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9"/>
  <sheetViews>
    <sheetView tabSelected="1" showWhiteSpace="0" view="pageLayout" zoomScaleNormal="100" workbookViewId="0">
      <selection sqref="A1:K120"/>
    </sheetView>
  </sheetViews>
  <sheetFormatPr defaultRowHeight="15" x14ac:dyDescent="0.25"/>
  <cols>
    <col min="1" max="1" width="20.42578125" customWidth="1"/>
    <col min="2" max="2" width="10.7109375" style="3" customWidth="1"/>
    <col min="3" max="3" width="9" style="3" customWidth="1"/>
    <col min="4" max="4" width="10.42578125" style="3" customWidth="1"/>
    <col min="5" max="8" width="7.42578125" customWidth="1"/>
    <col min="9" max="9" width="11.7109375" customWidth="1"/>
    <col min="10" max="10" width="17.7109375" customWidth="1"/>
    <col min="11" max="11" width="14.28515625" customWidth="1"/>
  </cols>
  <sheetData>
    <row r="1" spans="1:10" ht="21" x14ac:dyDescent="0.35">
      <c r="A1" s="1" t="s">
        <v>203</v>
      </c>
      <c r="F1" s="1" t="s">
        <v>185</v>
      </c>
    </row>
    <row r="2" spans="1:10" s="4" customFormat="1" x14ac:dyDescent="0.25">
      <c r="A2" s="4" t="s">
        <v>0</v>
      </c>
      <c r="B2" s="5" t="s">
        <v>1</v>
      </c>
      <c r="C2" s="5" t="s">
        <v>2</v>
      </c>
      <c r="D2" s="5" t="s">
        <v>3</v>
      </c>
      <c r="E2" s="4" t="s">
        <v>184</v>
      </c>
      <c r="F2" s="4" t="s">
        <v>1</v>
      </c>
      <c r="G2" s="4" t="s">
        <v>2</v>
      </c>
      <c r="H2" s="4" t="s">
        <v>184</v>
      </c>
      <c r="I2" s="4" t="s">
        <v>186</v>
      </c>
      <c r="J2" s="5" t="s">
        <v>171</v>
      </c>
    </row>
    <row r="3" spans="1:10" x14ac:dyDescent="0.25">
      <c r="A3" t="s">
        <v>4</v>
      </c>
      <c r="B3" s="9">
        <v>4091</v>
      </c>
      <c r="C3" s="9">
        <v>3201</v>
      </c>
      <c r="D3" s="9">
        <f>B3+C3</f>
        <v>7292</v>
      </c>
      <c r="E3" s="10">
        <f>B3/D3</f>
        <v>0.56102578167855188</v>
      </c>
      <c r="F3" s="7">
        <v>5234</v>
      </c>
      <c r="G3" s="7">
        <v>3429</v>
      </c>
      <c r="H3" s="11">
        <f t="shared" ref="H3:H38" si="0">F3/(F3+G3)</f>
        <v>0.60417869098464738</v>
      </c>
      <c r="I3" s="12">
        <f>E3-H3</f>
        <v>-4.3152909306095499E-2</v>
      </c>
      <c r="J3" t="s">
        <v>176</v>
      </c>
    </row>
    <row r="4" spans="1:10" x14ac:dyDescent="0.25">
      <c r="A4" t="s">
        <v>5</v>
      </c>
      <c r="B4" s="9">
        <v>10952</v>
      </c>
      <c r="C4" s="9">
        <v>4371</v>
      </c>
      <c r="D4" s="9">
        <f t="shared" ref="D4:D91" si="1">B4+C4</f>
        <v>15323</v>
      </c>
      <c r="E4" s="10">
        <f t="shared" ref="E4:E91" si="2">B4/D4</f>
        <v>0.71474254388827252</v>
      </c>
      <c r="F4" s="7">
        <v>12712</v>
      </c>
      <c r="G4" s="7">
        <v>5970</v>
      </c>
      <c r="H4" s="11">
        <f t="shared" si="0"/>
        <v>0.68044106626699496</v>
      </c>
      <c r="I4" s="13">
        <f t="shared" ref="I4:I67" si="3">E4-H4</f>
        <v>3.4301477621277554E-2</v>
      </c>
      <c r="J4" t="s">
        <v>173</v>
      </c>
    </row>
    <row r="5" spans="1:10" x14ac:dyDescent="0.25">
      <c r="A5" t="s">
        <v>95</v>
      </c>
      <c r="B5" s="9"/>
      <c r="C5" s="9"/>
      <c r="D5" s="9"/>
      <c r="E5" s="10"/>
      <c r="F5" s="7">
        <v>11217</v>
      </c>
      <c r="G5" s="7">
        <v>5266</v>
      </c>
      <c r="H5" s="11">
        <f t="shared" si="0"/>
        <v>0.68051932293878536</v>
      </c>
      <c r="I5" s="13"/>
    </row>
    <row r="6" spans="1:10" x14ac:dyDescent="0.25">
      <c r="A6" t="s">
        <v>6</v>
      </c>
      <c r="B6" s="9">
        <v>6470</v>
      </c>
      <c r="C6" s="9">
        <v>4408</v>
      </c>
      <c r="D6" s="9">
        <f t="shared" si="1"/>
        <v>10878</v>
      </c>
      <c r="E6" s="10">
        <f t="shared" si="2"/>
        <v>0.59477845192130907</v>
      </c>
      <c r="F6" s="7">
        <v>8415</v>
      </c>
      <c r="G6" s="7">
        <v>6742</v>
      </c>
      <c r="H6" s="11">
        <f t="shared" si="0"/>
        <v>0.55518902157419014</v>
      </c>
      <c r="I6" s="13">
        <f t="shared" si="3"/>
        <v>3.9589430347118926E-2</v>
      </c>
      <c r="J6" t="s">
        <v>173</v>
      </c>
    </row>
    <row r="7" spans="1:10" x14ac:dyDescent="0.25">
      <c r="A7" t="s">
        <v>7</v>
      </c>
      <c r="B7" s="9">
        <v>2057</v>
      </c>
      <c r="C7" s="9">
        <v>891</v>
      </c>
      <c r="D7" s="9">
        <f t="shared" si="1"/>
        <v>2948</v>
      </c>
      <c r="E7" s="10">
        <f t="shared" si="2"/>
        <v>0.69776119402985071</v>
      </c>
      <c r="F7" s="7">
        <v>2256</v>
      </c>
      <c r="G7" s="7">
        <v>1162</v>
      </c>
      <c r="H7" s="11">
        <f t="shared" si="0"/>
        <v>0.66003510825043887</v>
      </c>
      <c r="I7" s="13">
        <f t="shared" si="3"/>
        <v>3.7726085779411833E-2</v>
      </c>
      <c r="J7" t="s">
        <v>172</v>
      </c>
    </row>
    <row r="8" spans="1:10" x14ac:dyDescent="0.25">
      <c r="A8" t="s">
        <v>8</v>
      </c>
      <c r="B8" s="9">
        <v>514</v>
      </c>
      <c r="C8" s="9">
        <v>253</v>
      </c>
      <c r="D8" s="9">
        <f t="shared" si="1"/>
        <v>767</v>
      </c>
      <c r="E8" s="10">
        <f t="shared" si="2"/>
        <v>0.6701434159061278</v>
      </c>
      <c r="F8" s="7">
        <v>595</v>
      </c>
      <c r="G8" s="7">
        <v>352</v>
      </c>
      <c r="H8" s="11">
        <f t="shared" si="0"/>
        <v>0.62829989440337908</v>
      </c>
      <c r="I8" s="13">
        <f t="shared" si="3"/>
        <v>4.1843521502748726E-2</v>
      </c>
      <c r="J8" t="s">
        <v>172</v>
      </c>
    </row>
    <row r="9" spans="1:10" x14ac:dyDescent="0.25">
      <c r="A9" t="s">
        <v>9</v>
      </c>
      <c r="B9" s="9">
        <v>5507</v>
      </c>
      <c r="C9" s="9">
        <v>2316</v>
      </c>
      <c r="D9" s="9">
        <f t="shared" si="1"/>
        <v>7823</v>
      </c>
      <c r="E9" s="10">
        <f t="shared" si="2"/>
        <v>0.70394989134603092</v>
      </c>
      <c r="F9" s="7">
        <v>6302</v>
      </c>
      <c r="G9" s="7">
        <v>3149</v>
      </c>
      <c r="H9" s="11">
        <f t="shared" si="0"/>
        <v>0.66680774521214681</v>
      </c>
      <c r="I9" s="13">
        <f t="shared" si="3"/>
        <v>3.7142146133884113E-2</v>
      </c>
      <c r="J9" t="s">
        <v>173</v>
      </c>
    </row>
    <row r="10" spans="1:10" x14ac:dyDescent="0.25">
      <c r="A10" t="s">
        <v>10</v>
      </c>
      <c r="B10" s="9">
        <v>9663</v>
      </c>
      <c r="C10" s="9">
        <v>2821</v>
      </c>
      <c r="D10" s="9">
        <f t="shared" si="1"/>
        <v>12484</v>
      </c>
      <c r="E10" s="10">
        <f t="shared" si="2"/>
        <v>0.77403075937199617</v>
      </c>
      <c r="F10" s="7">
        <v>10063</v>
      </c>
      <c r="G10" s="7">
        <v>4053</v>
      </c>
      <c r="H10" s="11">
        <f t="shared" si="0"/>
        <v>0.71287900255029757</v>
      </c>
      <c r="I10" s="13">
        <f t="shared" si="3"/>
        <v>6.11517568216986E-2</v>
      </c>
      <c r="J10" t="s">
        <v>173</v>
      </c>
    </row>
    <row r="11" spans="1:10" x14ac:dyDescent="0.25">
      <c r="A11" t="s">
        <v>11</v>
      </c>
      <c r="B11" s="9">
        <v>3771</v>
      </c>
      <c r="C11" s="9">
        <v>836</v>
      </c>
      <c r="D11" s="9">
        <f t="shared" si="1"/>
        <v>4607</v>
      </c>
      <c r="E11" s="10">
        <f t="shared" si="2"/>
        <v>0.81853700889950076</v>
      </c>
      <c r="F11" s="7">
        <v>4067</v>
      </c>
      <c r="G11" s="7">
        <v>1201</v>
      </c>
      <c r="H11" s="11">
        <f t="shared" si="0"/>
        <v>0.77201974183750954</v>
      </c>
      <c r="I11" s="13">
        <f t="shared" si="3"/>
        <v>4.6517267061991219E-2</v>
      </c>
      <c r="J11" t="s">
        <v>172</v>
      </c>
    </row>
    <row r="12" spans="1:10" x14ac:dyDescent="0.25">
      <c r="A12" t="s">
        <v>12</v>
      </c>
      <c r="B12" s="9">
        <v>4458</v>
      </c>
      <c r="C12" s="9">
        <v>974</v>
      </c>
      <c r="D12" s="9">
        <f t="shared" si="1"/>
        <v>5432</v>
      </c>
      <c r="E12" s="10">
        <f t="shared" si="2"/>
        <v>0.82069219440353458</v>
      </c>
      <c r="F12" s="7">
        <v>4207</v>
      </c>
      <c r="G12" s="7">
        <v>1157</v>
      </c>
      <c r="H12" s="11">
        <f t="shared" si="0"/>
        <v>0.78430275913497394</v>
      </c>
      <c r="I12" s="13">
        <f t="shared" si="3"/>
        <v>3.6389435268560644E-2</v>
      </c>
      <c r="J12" t="s">
        <v>172</v>
      </c>
    </row>
    <row r="13" spans="1:10" x14ac:dyDescent="0.25">
      <c r="A13" t="s">
        <v>13</v>
      </c>
      <c r="B13" s="9">
        <v>9775</v>
      </c>
      <c r="C13" s="9">
        <v>4303</v>
      </c>
      <c r="D13" s="9">
        <f t="shared" si="1"/>
        <v>14078</v>
      </c>
      <c r="E13" s="10">
        <f t="shared" si="2"/>
        <v>0.69434578775394229</v>
      </c>
      <c r="F13" s="7">
        <v>11203</v>
      </c>
      <c r="G13" s="7">
        <v>5285</v>
      </c>
      <c r="H13" s="11">
        <f t="shared" si="0"/>
        <v>0.67946385249878705</v>
      </c>
      <c r="I13" s="13">
        <f t="shared" si="3"/>
        <v>1.4881935255155243E-2</v>
      </c>
      <c r="J13" t="s">
        <v>172</v>
      </c>
    </row>
    <row r="14" spans="1:10" x14ac:dyDescent="0.25">
      <c r="A14" t="s">
        <v>100</v>
      </c>
      <c r="B14" s="9"/>
      <c r="C14" s="9"/>
      <c r="D14" s="9"/>
      <c r="E14" s="10"/>
      <c r="F14" s="7">
        <v>6352</v>
      </c>
      <c r="G14" s="7">
        <v>2012</v>
      </c>
      <c r="H14" s="11">
        <f t="shared" si="0"/>
        <v>0.7594452415112386</v>
      </c>
      <c r="I14" s="2"/>
    </row>
    <row r="15" spans="1:10" x14ac:dyDescent="0.25">
      <c r="A15" t="s">
        <v>14</v>
      </c>
      <c r="B15" s="9">
        <v>6086</v>
      </c>
      <c r="C15" s="9">
        <v>3040</v>
      </c>
      <c r="D15" s="9">
        <f t="shared" si="1"/>
        <v>9126</v>
      </c>
      <c r="E15" s="10">
        <f t="shared" si="2"/>
        <v>0.66688582073197455</v>
      </c>
      <c r="F15" s="7">
        <v>8505</v>
      </c>
      <c r="G15" s="7">
        <v>2872</v>
      </c>
      <c r="H15" s="11">
        <f t="shared" si="0"/>
        <v>0.74756086841873959</v>
      </c>
      <c r="I15" s="12">
        <f t="shared" si="3"/>
        <v>-8.0675047686765033E-2</v>
      </c>
      <c r="J15" t="s">
        <v>178</v>
      </c>
    </row>
    <row r="16" spans="1:10" x14ac:dyDescent="0.25">
      <c r="A16" t="s">
        <v>15</v>
      </c>
      <c r="B16" s="9">
        <v>137</v>
      </c>
      <c r="C16" s="9">
        <v>108</v>
      </c>
      <c r="D16" s="9">
        <f t="shared" si="1"/>
        <v>245</v>
      </c>
      <c r="E16" s="10">
        <f t="shared" si="2"/>
        <v>0.5591836734693878</v>
      </c>
      <c r="F16" s="7">
        <v>182</v>
      </c>
      <c r="G16" s="7">
        <v>149</v>
      </c>
      <c r="H16" s="11">
        <f t="shared" si="0"/>
        <v>0.54984894259818728</v>
      </c>
      <c r="I16" s="13">
        <f t="shared" si="3"/>
        <v>9.3347308712005139E-3</v>
      </c>
      <c r="J16" t="s">
        <v>173</v>
      </c>
    </row>
    <row r="17" spans="1:11" x14ac:dyDescent="0.25">
      <c r="A17" t="s">
        <v>16</v>
      </c>
      <c r="B17" s="9">
        <v>19274</v>
      </c>
      <c r="C17" s="9">
        <v>9781</v>
      </c>
      <c r="D17" s="9">
        <f t="shared" si="1"/>
        <v>29055</v>
      </c>
      <c r="E17" s="10">
        <f t="shared" si="2"/>
        <v>0.66336258819480298</v>
      </c>
      <c r="F17" s="7">
        <v>22269</v>
      </c>
      <c r="G17" s="7">
        <v>11583</v>
      </c>
      <c r="H17" s="11">
        <f t="shared" si="0"/>
        <v>0.65783410138248843</v>
      </c>
      <c r="I17" s="13">
        <f t="shared" si="3"/>
        <v>5.5284868123145481E-3</v>
      </c>
      <c r="J17" t="s">
        <v>177</v>
      </c>
      <c r="K17" t="s">
        <v>179</v>
      </c>
    </row>
    <row r="18" spans="1:11" x14ac:dyDescent="0.25">
      <c r="A18" t="s">
        <v>17</v>
      </c>
      <c r="B18" s="9">
        <v>4508</v>
      </c>
      <c r="C18" s="9">
        <v>2856</v>
      </c>
      <c r="D18" s="9">
        <f t="shared" si="1"/>
        <v>7364</v>
      </c>
      <c r="E18" s="10">
        <f t="shared" si="2"/>
        <v>0.61216730038022815</v>
      </c>
      <c r="F18" s="7">
        <v>5722</v>
      </c>
      <c r="G18" s="7">
        <v>3194</v>
      </c>
      <c r="H18" s="11">
        <f t="shared" si="0"/>
        <v>0.64176760879318084</v>
      </c>
      <c r="I18" s="12">
        <f t="shared" si="3"/>
        <v>-2.9600308412952692E-2</v>
      </c>
      <c r="J18" t="s">
        <v>176</v>
      </c>
    </row>
    <row r="19" spans="1:11" x14ac:dyDescent="0.25">
      <c r="A19" t="s">
        <v>18</v>
      </c>
      <c r="B19" s="9">
        <v>17437</v>
      </c>
      <c r="C19" s="9">
        <v>5932</v>
      </c>
      <c r="D19" s="9">
        <f t="shared" si="1"/>
        <v>23369</v>
      </c>
      <c r="E19" s="10">
        <f t="shared" si="2"/>
        <v>0.74615944199580642</v>
      </c>
      <c r="F19" s="7">
        <v>19837</v>
      </c>
      <c r="G19" s="7">
        <v>7547</v>
      </c>
      <c r="H19" s="11">
        <f t="shared" si="0"/>
        <v>0.72440111013730646</v>
      </c>
      <c r="I19" s="13">
        <f t="shared" si="3"/>
        <v>2.1758331858499957E-2</v>
      </c>
      <c r="J19" t="s">
        <v>174</v>
      </c>
    </row>
    <row r="20" spans="1:11" x14ac:dyDescent="0.25">
      <c r="A20" t="s">
        <v>103</v>
      </c>
      <c r="B20" s="9"/>
      <c r="C20" s="9"/>
      <c r="D20" s="9"/>
      <c r="E20" s="10"/>
      <c r="F20" s="7">
        <v>3871</v>
      </c>
      <c r="G20" s="7">
        <v>3284</v>
      </c>
      <c r="H20" s="11">
        <f t="shared" si="0"/>
        <v>0.54102026554856741</v>
      </c>
      <c r="I20" s="2"/>
    </row>
    <row r="21" spans="1:11" x14ac:dyDescent="0.25">
      <c r="A21" t="s">
        <v>19</v>
      </c>
      <c r="B21" s="9">
        <v>8347</v>
      </c>
      <c r="C21" s="9">
        <v>5012</v>
      </c>
      <c r="D21" s="9">
        <f t="shared" si="1"/>
        <v>13359</v>
      </c>
      <c r="E21" s="10">
        <f t="shared" si="2"/>
        <v>0.62482221723182874</v>
      </c>
      <c r="F21" s="7">
        <v>10120</v>
      </c>
      <c r="G21" s="7">
        <v>5998</v>
      </c>
      <c r="H21" s="11">
        <f t="shared" si="0"/>
        <v>0.62786946271249533</v>
      </c>
      <c r="I21" s="12">
        <f t="shared" si="3"/>
        <v>-3.0472454806665938E-3</v>
      </c>
      <c r="J21" t="s">
        <v>172</v>
      </c>
    </row>
    <row r="22" spans="1:11" x14ac:dyDescent="0.25">
      <c r="A22" t="s">
        <v>105</v>
      </c>
      <c r="B22" s="9"/>
      <c r="C22" s="9"/>
      <c r="D22" s="9"/>
      <c r="E22" s="10"/>
      <c r="F22" s="7">
        <v>4463</v>
      </c>
      <c r="G22" s="7">
        <v>2555</v>
      </c>
      <c r="H22" s="11">
        <f t="shared" si="0"/>
        <v>0.6359361641493303</v>
      </c>
      <c r="I22" s="2"/>
    </row>
    <row r="23" spans="1:11" x14ac:dyDescent="0.25">
      <c r="A23" t="s">
        <v>20</v>
      </c>
      <c r="B23" s="9">
        <v>7634</v>
      </c>
      <c r="C23" s="9">
        <v>3733</v>
      </c>
      <c r="D23" s="9">
        <f t="shared" si="1"/>
        <v>11367</v>
      </c>
      <c r="E23" s="10">
        <f t="shared" si="2"/>
        <v>0.67159320841031056</v>
      </c>
      <c r="F23" s="7">
        <v>8610</v>
      </c>
      <c r="G23" s="7">
        <v>5356</v>
      </c>
      <c r="H23" s="11">
        <f t="shared" si="0"/>
        <v>0.6164972075039381</v>
      </c>
      <c r="I23" s="13">
        <f t="shared" si="3"/>
        <v>5.5096000906372455E-2</v>
      </c>
      <c r="J23" t="s">
        <v>173</v>
      </c>
    </row>
    <row r="24" spans="1:11" x14ac:dyDescent="0.25">
      <c r="A24" t="s">
        <v>21</v>
      </c>
      <c r="B24" s="9">
        <v>2034</v>
      </c>
      <c r="C24" s="9">
        <v>778</v>
      </c>
      <c r="D24" s="9">
        <f t="shared" si="1"/>
        <v>2812</v>
      </c>
      <c r="E24" s="10">
        <f t="shared" si="2"/>
        <v>0.72332859174964437</v>
      </c>
      <c r="F24" s="7">
        <v>2267</v>
      </c>
      <c r="G24" s="7">
        <v>802</v>
      </c>
      <c r="H24" s="11">
        <f t="shared" si="0"/>
        <v>0.73867709351580324</v>
      </c>
      <c r="I24" s="12">
        <f t="shared" si="3"/>
        <v>-1.5348501766158873E-2</v>
      </c>
      <c r="J24" t="s">
        <v>172</v>
      </c>
    </row>
    <row r="25" spans="1:11" x14ac:dyDescent="0.25">
      <c r="A25" t="s">
        <v>22</v>
      </c>
      <c r="B25" s="9">
        <v>13037</v>
      </c>
      <c r="C25" s="9">
        <v>3233</v>
      </c>
      <c r="D25" s="9">
        <f t="shared" si="1"/>
        <v>16270</v>
      </c>
      <c r="E25" s="10">
        <f t="shared" si="2"/>
        <v>0.80129071911493543</v>
      </c>
      <c r="F25" s="7">
        <v>13409</v>
      </c>
      <c r="G25" s="7">
        <v>6072</v>
      </c>
      <c r="H25" s="11">
        <f t="shared" si="0"/>
        <v>0.68831168831168832</v>
      </c>
      <c r="I25" s="13">
        <f t="shared" si="3"/>
        <v>0.11297903080324712</v>
      </c>
      <c r="J25" t="s">
        <v>172</v>
      </c>
    </row>
    <row r="26" spans="1:11" x14ac:dyDescent="0.25">
      <c r="A26" t="s">
        <v>23</v>
      </c>
      <c r="B26" s="9">
        <v>7861</v>
      </c>
      <c r="C26" s="9">
        <v>4524</v>
      </c>
      <c r="D26" s="9">
        <f t="shared" si="1"/>
        <v>12385</v>
      </c>
      <c r="E26" s="10">
        <f t="shared" si="2"/>
        <v>0.63471941865159465</v>
      </c>
      <c r="F26" s="7">
        <v>8428</v>
      </c>
      <c r="G26" s="7">
        <v>5830</v>
      </c>
      <c r="H26" s="11">
        <f t="shared" si="0"/>
        <v>0.59110674708935329</v>
      </c>
      <c r="I26" s="13">
        <f t="shared" si="3"/>
        <v>4.3612671562241356E-2</v>
      </c>
      <c r="J26" t="s">
        <v>173</v>
      </c>
    </row>
    <row r="27" spans="1:11" x14ac:dyDescent="0.25">
      <c r="A27" t="s">
        <v>24</v>
      </c>
      <c r="B27" s="9">
        <v>2350</v>
      </c>
      <c r="C27" s="9">
        <v>381</v>
      </c>
      <c r="D27" s="9">
        <f t="shared" si="1"/>
        <v>2731</v>
      </c>
      <c r="E27" s="10">
        <f t="shared" si="2"/>
        <v>0.86049066276089348</v>
      </c>
      <c r="F27" s="7">
        <v>2446</v>
      </c>
      <c r="G27" s="7">
        <v>672</v>
      </c>
      <c r="H27" s="11">
        <f t="shared" si="0"/>
        <v>0.78447722899294414</v>
      </c>
      <c r="I27" s="13">
        <f t="shared" si="3"/>
        <v>7.6013433767949334E-2</v>
      </c>
      <c r="J27" t="s">
        <v>172</v>
      </c>
    </row>
    <row r="28" spans="1:11" x14ac:dyDescent="0.25">
      <c r="A28" t="s">
        <v>25</v>
      </c>
      <c r="B28" s="9">
        <v>9870</v>
      </c>
      <c r="C28" s="9">
        <v>3196</v>
      </c>
      <c r="D28" s="9">
        <f t="shared" si="1"/>
        <v>13066</v>
      </c>
      <c r="E28" s="10">
        <f t="shared" si="2"/>
        <v>0.75539568345323738</v>
      </c>
      <c r="F28" s="7">
        <v>11615</v>
      </c>
      <c r="G28" s="7">
        <v>4187</v>
      </c>
      <c r="H28" s="11">
        <f t="shared" si="0"/>
        <v>0.73503354005822052</v>
      </c>
      <c r="I28" s="13">
        <f t="shared" si="3"/>
        <v>2.0362143395016852E-2</v>
      </c>
      <c r="J28" t="s">
        <v>178</v>
      </c>
    </row>
    <row r="29" spans="1:11" x14ac:dyDescent="0.25">
      <c r="A29" t="s">
        <v>26</v>
      </c>
      <c r="B29" s="9">
        <v>7858</v>
      </c>
      <c r="C29" s="9">
        <v>5239</v>
      </c>
      <c r="D29" s="9">
        <f t="shared" si="1"/>
        <v>13097</v>
      </c>
      <c r="E29" s="10">
        <f t="shared" si="2"/>
        <v>0.59998472932732683</v>
      </c>
      <c r="F29" s="7">
        <v>9808</v>
      </c>
      <c r="G29" s="7">
        <v>7034</v>
      </c>
      <c r="H29" s="11">
        <f t="shared" si="0"/>
        <v>0.58235363971024823</v>
      </c>
      <c r="I29" s="13">
        <f t="shared" si="3"/>
        <v>1.7631089617078599E-2</v>
      </c>
      <c r="J29" t="s">
        <v>173</v>
      </c>
    </row>
    <row r="30" spans="1:11" x14ac:dyDescent="0.25">
      <c r="A30" t="s">
        <v>27</v>
      </c>
      <c r="B30" s="9">
        <v>16827</v>
      </c>
      <c r="C30" s="9">
        <v>8740</v>
      </c>
      <c r="D30" s="9">
        <f t="shared" si="1"/>
        <v>25567</v>
      </c>
      <c r="E30" s="10">
        <f t="shared" si="2"/>
        <v>0.65815308796495486</v>
      </c>
      <c r="F30" s="7">
        <v>18781</v>
      </c>
      <c r="G30" s="7">
        <v>9483</v>
      </c>
      <c r="H30" s="11">
        <f t="shared" si="0"/>
        <v>0.66448485706198701</v>
      </c>
      <c r="I30" s="12">
        <f t="shared" si="3"/>
        <v>-6.3317690970321472E-3</v>
      </c>
      <c r="J30" t="s">
        <v>172</v>
      </c>
    </row>
    <row r="31" spans="1:11" x14ac:dyDescent="0.25">
      <c r="A31" t="s">
        <v>28</v>
      </c>
      <c r="B31" s="9">
        <v>3707</v>
      </c>
      <c r="C31" s="9">
        <v>1796</v>
      </c>
      <c r="D31" s="9">
        <f t="shared" si="1"/>
        <v>5503</v>
      </c>
      <c r="E31" s="10">
        <f t="shared" si="2"/>
        <v>0.6736325640559695</v>
      </c>
      <c r="F31" s="7">
        <v>4165</v>
      </c>
      <c r="G31" s="7">
        <v>2333</v>
      </c>
      <c r="H31" s="11">
        <f t="shared" si="0"/>
        <v>0.64096645121575868</v>
      </c>
      <c r="I31" s="13">
        <f t="shared" si="3"/>
        <v>3.2666112840210815E-2</v>
      </c>
      <c r="J31" t="s">
        <v>173</v>
      </c>
    </row>
    <row r="32" spans="1:11" x14ac:dyDescent="0.25">
      <c r="A32" t="s">
        <v>115</v>
      </c>
      <c r="B32" s="9"/>
      <c r="C32" s="9"/>
      <c r="D32" s="9"/>
      <c r="E32" s="10"/>
      <c r="F32" s="7">
        <v>9874</v>
      </c>
      <c r="G32" s="7">
        <v>3162</v>
      </c>
      <c r="H32" s="11">
        <f t="shared" si="0"/>
        <v>0.75744093280147284</v>
      </c>
      <c r="I32" s="2"/>
    </row>
    <row r="33" spans="1:11" x14ac:dyDescent="0.25">
      <c r="A33" t="s">
        <v>29</v>
      </c>
      <c r="B33" s="9">
        <v>10629</v>
      </c>
      <c r="C33" s="9">
        <v>3387</v>
      </c>
      <c r="D33" s="9">
        <f t="shared" si="1"/>
        <v>14016</v>
      </c>
      <c r="E33" s="10">
        <f t="shared" si="2"/>
        <v>0.75834760273972601</v>
      </c>
      <c r="F33" s="7">
        <v>11114</v>
      </c>
      <c r="G33" s="7">
        <v>5056</v>
      </c>
      <c r="H33" s="11">
        <f t="shared" si="0"/>
        <v>0.68732220160791591</v>
      </c>
      <c r="I33" s="13">
        <f t="shared" si="3"/>
        <v>7.1025401131810106E-2</v>
      </c>
      <c r="J33" t="s">
        <v>173</v>
      </c>
    </row>
    <row r="34" spans="1:11" x14ac:dyDescent="0.25">
      <c r="A34" t="s">
        <v>30</v>
      </c>
      <c r="B34" s="9">
        <v>3207</v>
      </c>
      <c r="C34" s="9">
        <v>2407</v>
      </c>
      <c r="D34" s="9">
        <f t="shared" si="1"/>
        <v>5614</v>
      </c>
      <c r="E34" s="10">
        <f t="shared" si="2"/>
        <v>0.57125044531528324</v>
      </c>
      <c r="F34" s="7">
        <v>4042</v>
      </c>
      <c r="G34" s="7">
        <v>2734</v>
      </c>
      <c r="H34" s="11">
        <f t="shared" si="0"/>
        <v>0.59651711924439199</v>
      </c>
      <c r="I34" s="12">
        <f t="shared" si="3"/>
        <v>-2.5266673929108752E-2</v>
      </c>
      <c r="J34" t="s">
        <v>174</v>
      </c>
    </row>
    <row r="35" spans="1:11" x14ac:dyDescent="0.25">
      <c r="A35" t="s">
        <v>120</v>
      </c>
      <c r="B35" s="9"/>
      <c r="C35" s="9"/>
      <c r="D35" s="9"/>
      <c r="E35" s="10"/>
      <c r="F35" s="7">
        <v>6070</v>
      </c>
      <c r="G35" s="7">
        <v>1698</v>
      </c>
      <c r="H35" s="11">
        <f t="shared" si="0"/>
        <v>0.78141091658084449</v>
      </c>
      <c r="I35" s="2"/>
    </row>
    <row r="36" spans="1:11" x14ac:dyDescent="0.25">
      <c r="A36" t="s">
        <v>31</v>
      </c>
      <c r="B36" s="9">
        <v>8582</v>
      </c>
      <c r="C36" s="9">
        <v>3058</v>
      </c>
      <c r="D36" s="9">
        <f t="shared" si="1"/>
        <v>11640</v>
      </c>
      <c r="E36" s="10">
        <f t="shared" si="2"/>
        <v>0.73728522336769764</v>
      </c>
      <c r="F36" s="7">
        <v>10429</v>
      </c>
      <c r="G36" s="7">
        <v>4088</v>
      </c>
      <c r="H36" s="11">
        <f t="shared" si="0"/>
        <v>0.7183991182751257</v>
      </c>
      <c r="I36" s="13">
        <f t="shared" si="3"/>
        <v>1.8886105092571936E-2</v>
      </c>
      <c r="J36" t="s">
        <v>174</v>
      </c>
    </row>
    <row r="37" spans="1:11" x14ac:dyDescent="0.25">
      <c r="A37" t="s">
        <v>32</v>
      </c>
      <c r="B37" s="9">
        <v>26579</v>
      </c>
      <c r="C37" s="9">
        <v>12295</v>
      </c>
      <c r="D37" s="9">
        <f t="shared" si="1"/>
        <v>38874</v>
      </c>
      <c r="E37" s="10">
        <f t="shared" si="2"/>
        <v>0.68372176776251481</v>
      </c>
      <c r="F37" s="7">
        <v>30137</v>
      </c>
      <c r="G37" s="7">
        <v>16607</v>
      </c>
      <c r="H37" s="11">
        <f t="shared" si="0"/>
        <v>0.64472445661475275</v>
      </c>
      <c r="I37" s="13">
        <f t="shared" si="3"/>
        <v>3.8997311147762059E-2</v>
      </c>
      <c r="J37" t="s">
        <v>179</v>
      </c>
      <c r="K37" t="s">
        <v>179</v>
      </c>
    </row>
    <row r="38" spans="1:11" x14ac:dyDescent="0.25">
      <c r="A38" t="s">
        <v>33</v>
      </c>
      <c r="B38" s="9">
        <v>8740</v>
      </c>
      <c r="C38" s="9">
        <v>7141</v>
      </c>
      <c r="D38" s="9">
        <f t="shared" si="1"/>
        <v>15881</v>
      </c>
      <c r="E38" s="10">
        <f t="shared" si="2"/>
        <v>0.55034317738177696</v>
      </c>
      <c r="F38" s="7">
        <v>9705</v>
      </c>
      <c r="G38" s="7">
        <v>9120</v>
      </c>
      <c r="H38" s="11">
        <f t="shared" si="0"/>
        <v>0.51553784860557772</v>
      </c>
      <c r="I38" s="13">
        <f t="shared" si="3"/>
        <v>3.480532877619924E-2</v>
      </c>
      <c r="J38" t="s">
        <v>173</v>
      </c>
    </row>
    <row r="39" spans="1:11" x14ac:dyDescent="0.25">
      <c r="A39" t="s">
        <v>124</v>
      </c>
      <c r="B39" s="9"/>
      <c r="C39" s="9"/>
      <c r="D39" s="9"/>
      <c r="E39" s="10"/>
      <c r="F39" s="7"/>
      <c r="G39" s="7"/>
      <c r="H39" s="11"/>
      <c r="I39" s="2"/>
    </row>
    <row r="40" spans="1:11" x14ac:dyDescent="0.25">
      <c r="A40" t="s">
        <v>187</v>
      </c>
      <c r="B40" s="9">
        <v>1455</v>
      </c>
      <c r="C40" s="9">
        <v>371</v>
      </c>
      <c r="D40" s="9">
        <f t="shared" si="1"/>
        <v>1826</v>
      </c>
      <c r="E40" s="10">
        <f t="shared" si="2"/>
        <v>0.79682365826944135</v>
      </c>
      <c r="F40" s="7">
        <v>1412</v>
      </c>
      <c r="G40" s="7">
        <v>574</v>
      </c>
      <c r="H40" s="11">
        <f t="shared" ref="H40:H46" si="4">F40/(F40+G40)</f>
        <v>0.71097683786505539</v>
      </c>
      <c r="I40" s="13">
        <f t="shared" si="3"/>
        <v>8.584682040438596E-2</v>
      </c>
      <c r="J40" t="s">
        <v>172</v>
      </c>
    </row>
    <row r="41" spans="1:11" x14ac:dyDescent="0.25">
      <c r="A41" t="s">
        <v>34</v>
      </c>
      <c r="B41" s="9">
        <v>11079</v>
      </c>
      <c r="C41" s="9">
        <v>3635</v>
      </c>
      <c r="D41" s="9">
        <f t="shared" si="1"/>
        <v>14714</v>
      </c>
      <c r="E41" s="10">
        <f t="shared" si="2"/>
        <v>0.75295636808481714</v>
      </c>
      <c r="F41" s="7">
        <v>13033</v>
      </c>
      <c r="G41" s="7">
        <v>4551</v>
      </c>
      <c r="H41" s="11">
        <f t="shared" si="4"/>
        <v>0.74118516833484982</v>
      </c>
      <c r="I41" s="13">
        <f t="shared" si="3"/>
        <v>1.177119974996732E-2</v>
      </c>
      <c r="J41" t="s">
        <v>174</v>
      </c>
    </row>
    <row r="42" spans="1:11" x14ac:dyDescent="0.25">
      <c r="A42" t="s">
        <v>35</v>
      </c>
      <c r="B42" s="9">
        <v>3999</v>
      </c>
      <c r="C42" s="9">
        <v>2375</v>
      </c>
      <c r="D42" s="9">
        <f t="shared" si="1"/>
        <v>6374</v>
      </c>
      <c r="E42" s="10">
        <f t="shared" si="2"/>
        <v>0.62739253216190771</v>
      </c>
      <c r="F42" s="7">
        <v>5680</v>
      </c>
      <c r="G42" s="7">
        <v>2751</v>
      </c>
      <c r="H42" s="11">
        <f t="shared" si="4"/>
        <v>0.67370418692918987</v>
      </c>
      <c r="I42" s="12">
        <f t="shared" si="3"/>
        <v>-4.6311654767282162E-2</v>
      </c>
      <c r="J42" t="s">
        <v>174</v>
      </c>
    </row>
    <row r="43" spans="1:11" x14ac:dyDescent="0.25">
      <c r="A43" t="s">
        <v>36</v>
      </c>
      <c r="B43" s="9">
        <v>410</v>
      </c>
      <c r="C43" s="9">
        <v>278</v>
      </c>
      <c r="D43" s="9">
        <f t="shared" si="1"/>
        <v>688</v>
      </c>
      <c r="E43" s="10">
        <f t="shared" si="2"/>
        <v>0.59593023255813948</v>
      </c>
      <c r="F43" s="7">
        <v>542</v>
      </c>
      <c r="G43" s="7">
        <v>353</v>
      </c>
      <c r="H43" s="11">
        <f t="shared" si="4"/>
        <v>0.60558659217877098</v>
      </c>
      <c r="I43" s="12">
        <f t="shared" si="3"/>
        <v>-9.6563596206314939E-3</v>
      </c>
      <c r="J43" t="s">
        <v>176</v>
      </c>
    </row>
    <row r="44" spans="1:11" x14ac:dyDescent="0.25">
      <c r="A44" t="s">
        <v>37</v>
      </c>
      <c r="B44" s="9">
        <v>6063</v>
      </c>
      <c r="C44" s="9">
        <v>1375</v>
      </c>
      <c r="D44" s="9">
        <f t="shared" si="1"/>
        <v>7438</v>
      </c>
      <c r="E44" s="10">
        <f t="shared" si="2"/>
        <v>0.81513847808550688</v>
      </c>
      <c r="F44" s="7">
        <v>6235</v>
      </c>
      <c r="G44" s="7">
        <v>1797</v>
      </c>
      <c r="H44" s="11">
        <f t="shared" si="4"/>
        <v>0.7762699203187251</v>
      </c>
      <c r="I44" s="13">
        <f t="shared" si="3"/>
        <v>3.8868557766781775E-2</v>
      </c>
      <c r="J44" t="s">
        <v>173</v>
      </c>
    </row>
    <row r="45" spans="1:11" x14ac:dyDescent="0.25">
      <c r="A45" t="s">
        <v>38</v>
      </c>
      <c r="B45" s="9">
        <v>5</v>
      </c>
      <c r="C45" s="9">
        <v>11</v>
      </c>
      <c r="D45" s="9">
        <f t="shared" si="1"/>
        <v>16</v>
      </c>
      <c r="E45" s="10">
        <f t="shared" si="2"/>
        <v>0.3125</v>
      </c>
      <c r="F45" s="7">
        <v>12</v>
      </c>
      <c r="G45" s="7">
        <v>9</v>
      </c>
      <c r="H45" s="11">
        <f t="shared" si="4"/>
        <v>0.5714285714285714</v>
      </c>
      <c r="I45" s="12">
        <f t="shared" si="3"/>
        <v>-0.2589285714285714</v>
      </c>
      <c r="J45" t="s">
        <v>172</v>
      </c>
      <c r="K45" t="s">
        <v>73</v>
      </c>
    </row>
    <row r="46" spans="1:11" x14ac:dyDescent="0.25">
      <c r="A46" t="s">
        <v>39</v>
      </c>
      <c r="B46" s="9">
        <v>20530</v>
      </c>
      <c r="C46" s="9">
        <v>4311</v>
      </c>
      <c r="D46" s="9">
        <f t="shared" si="1"/>
        <v>24841</v>
      </c>
      <c r="E46" s="10">
        <f t="shared" si="2"/>
        <v>0.82645626182520837</v>
      </c>
      <c r="F46" s="7">
        <v>20005</v>
      </c>
      <c r="G46" s="7">
        <v>8259</v>
      </c>
      <c r="H46" s="11">
        <f t="shared" si="4"/>
        <v>0.70779082932352111</v>
      </c>
      <c r="I46" s="13">
        <f t="shared" si="3"/>
        <v>0.11866543250168726</v>
      </c>
      <c r="J46" t="s">
        <v>174</v>
      </c>
    </row>
    <row r="47" spans="1:11" x14ac:dyDescent="0.25">
      <c r="A47" t="s">
        <v>40</v>
      </c>
      <c r="B47" s="9">
        <v>269</v>
      </c>
      <c r="C47" s="9">
        <v>89</v>
      </c>
      <c r="D47" s="9">
        <f t="shared" si="1"/>
        <v>358</v>
      </c>
      <c r="E47" s="10">
        <f t="shared" si="2"/>
        <v>0.75139664804469275</v>
      </c>
      <c r="F47" s="7">
        <v>1412</v>
      </c>
      <c r="G47" s="7">
        <v>574</v>
      </c>
      <c r="H47" s="11">
        <f t="shared" ref="H3:H69" si="5">F47/(F47+G47)</f>
        <v>0.71097683786505539</v>
      </c>
      <c r="I47" s="13">
        <f t="shared" si="3"/>
        <v>4.0419810179637361E-2</v>
      </c>
      <c r="J47" t="s">
        <v>173</v>
      </c>
    </row>
    <row r="48" spans="1:11" x14ac:dyDescent="0.25">
      <c r="A48" s="8" t="s">
        <v>188</v>
      </c>
      <c r="B48" s="9"/>
      <c r="C48" s="9"/>
      <c r="D48" s="9"/>
      <c r="E48" s="10"/>
      <c r="F48" s="7"/>
      <c r="G48" s="7"/>
      <c r="H48" s="11"/>
      <c r="I48" s="2"/>
    </row>
    <row r="49" spans="1:11" x14ac:dyDescent="0.25">
      <c r="A49" s="8" t="s">
        <v>189</v>
      </c>
      <c r="B49" s="9"/>
      <c r="C49" s="9"/>
      <c r="D49" s="9"/>
      <c r="E49" s="10"/>
      <c r="F49" s="7"/>
      <c r="G49" s="7"/>
      <c r="H49" s="11"/>
      <c r="I49" s="2"/>
    </row>
    <row r="50" spans="1:11" x14ac:dyDescent="0.25">
      <c r="A50" s="8" t="s">
        <v>190</v>
      </c>
      <c r="B50" s="9"/>
      <c r="C50" s="9"/>
      <c r="D50" s="9"/>
      <c r="E50" s="10"/>
      <c r="F50" s="7"/>
      <c r="G50" s="7"/>
      <c r="H50" s="11"/>
      <c r="I50" s="2"/>
    </row>
    <row r="51" spans="1:11" x14ac:dyDescent="0.25">
      <c r="A51" s="8" t="s">
        <v>191</v>
      </c>
      <c r="B51" s="9"/>
      <c r="C51" s="9"/>
      <c r="D51" s="9"/>
      <c r="E51" s="10"/>
      <c r="F51" s="7"/>
      <c r="G51" s="7"/>
      <c r="H51" s="11"/>
      <c r="I51" s="2"/>
    </row>
    <row r="52" spans="1:11" x14ac:dyDescent="0.25">
      <c r="A52" s="8" t="s">
        <v>192</v>
      </c>
      <c r="B52" s="9"/>
      <c r="C52" s="9"/>
      <c r="D52" s="9"/>
      <c r="E52" s="10"/>
      <c r="F52" s="7"/>
      <c r="G52" s="7"/>
      <c r="H52" s="11"/>
      <c r="I52" s="2"/>
    </row>
    <row r="53" spans="1:11" x14ac:dyDescent="0.25">
      <c r="A53" s="8" t="s">
        <v>193</v>
      </c>
      <c r="B53" s="9"/>
      <c r="C53" s="9"/>
      <c r="D53" s="9"/>
      <c r="E53" s="10"/>
      <c r="F53" s="7"/>
      <c r="G53" s="7"/>
      <c r="H53" s="11"/>
      <c r="I53" s="2"/>
    </row>
    <row r="54" spans="1:11" x14ac:dyDescent="0.25">
      <c r="A54" s="8" t="s">
        <v>194</v>
      </c>
      <c r="B54" s="9"/>
      <c r="C54" s="9"/>
      <c r="D54" s="9"/>
      <c r="E54" s="10"/>
      <c r="F54" s="7"/>
      <c r="G54" s="7"/>
      <c r="H54" s="11"/>
      <c r="I54" s="2"/>
    </row>
    <row r="55" spans="1:11" x14ac:dyDescent="0.25">
      <c r="A55" s="8" t="s">
        <v>195</v>
      </c>
      <c r="B55" s="9"/>
      <c r="C55" s="9"/>
      <c r="D55" s="9"/>
      <c r="E55" s="10"/>
      <c r="F55" s="7"/>
      <c r="G55" s="7"/>
      <c r="H55" s="11"/>
      <c r="I55" s="2"/>
    </row>
    <row r="56" spans="1:11" x14ac:dyDescent="0.25">
      <c r="A56" s="8" t="s">
        <v>196</v>
      </c>
      <c r="B56" s="9"/>
      <c r="C56" s="9"/>
      <c r="D56" s="9"/>
      <c r="E56" s="10"/>
      <c r="F56" s="7"/>
      <c r="G56" s="7"/>
      <c r="H56" s="11"/>
      <c r="I56" s="2"/>
    </row>
    <row r="57" spans="1:11" x14ac:dyDescent="0.25">
      <c r="A57" s="8" t="s">
        <v>197</v>
      </c>
      <c r="B57" s="9"/>
      <c r="C57" s="9"/>
      <c r="D57" s="9"/>
      <c r="E57" s="10"/>
      <c r="F57" s="7"/>
      <c r="G57" s="7"/>
      <c r="H57" s="11"/>
      <c r="I57" s="2"/>
    </row>
    <row r="58" spans="1:11" x14ac:dyDescent="0.25">
      <c r="A58" s="8" t="s">
        <v>198</v>
      </c>
      <c r="B58" s="9"/>
      <c r="C58" s="9"/>
      <c r="D58" s="9"/>
      <c r="E58" s="10"/>
      <c r="F58" s="7"/>
      <c r="G58" s="7"/>
      <c r="H58" s="11"/>
      <c r="I58" s="2"/>
    </row>
    <row r="59" spans="1:11" x14ac:dyDescent="0.25">
      <c r="A59" s="8" t="s">
        <v>199</v>
      </c>
      <c r="B59" s="9"/>
      <c r="C59" s="9"/>
      <c r="D59" s="9"/>
      <c r="E59" s="10"/>
      <c r="F59" s="7"/>
      <c r="G59" s="7"/>
      <c r="H59" s="11"/>
      <c r="I59" s="2"/>
    </row>
    <row r="60" spans="1:11" x14ac:dyDescent="0.25">
      <c r="A60" s="8" t="s">
        <v>200</v>
      </c>
      <c r="B60" s="9"/>
      <c r="C60" s="9"/>
      <c r="D60" s="9"/>
      <c r="E60" s="10"/>
      <c r="F60" s="7"/>
      <c r="G60" s="7"/>
      <c r="H60" s="11"/>
      <c r="I60" s="2"/>
    </row>
    <row r="61" spans="1:11" x14ac:dyDescent="0.25">
      <c r="A61" s="8" t="s">
        <v>201</v>
      </c>
      <c r="B61" s="9"/>
      <c r="C61" s="9"/>
      <c r="D61" s="9"/>
      <c r="E61" s="10"/>
      <c r="F61" s="7"/>
      <c r="G61" s="7"/>
      <c r="H61" s="11"/>
      <c r="I61" s="2"/>
    </row>
    <row r="62" spans="1:11" x14ac:dyDescent="0.25">
      <c r="A62" s="8" t="s">
        <v>202</v>
      </c>
      <c r="B62" s="9"/>
      <c r="C62" s="9"/>
      <c r="D62" s="9"/>
      <c r="E62" s="10"/>
      <c r="F62" s="7"/>
      <c r="G62" s="7"/>
      <c r="H62" s="11"/>
      <c r="I62" s="2"/>
    </row>
    <row r="63" spans="1:11" x14ac:dyDescent="0.25">
      <c r="A63" t="s">
        <v>41</v>
      </c>
      <c r="B63" s="9">
        <v>4016</v>
      </c>
      <c r="C63" s="9">
        <v>3175</v>
      </c>
      <c r="D63" s="9">
        <f t="shared" si="1"/>
        <v>7191</v>
      </c>
      <c r="E63" s="10">
        <f t="shared" si="2"/>
        <v>0.55847587261855092</v>
      </c>
      <c r="F63" s="7">
        <v>4568</v>
      </c>
      <c r="G63" s="7">
        <v>4215</v>
      </c>
      <c r="H63" s="11">
        <f t="shared" ref="H63" si="6">F63/(F63+G63)</f>
        <v>0.52009563930319935</v>
      </c>
      <c r="I63" s="13">
        <f t="shared" si="3"/>
        <v>3.8380233315351564E-2</v>
      </c>
      <c r="J63" t="s">
        <v>173</v>
      </c>
      <c r="K63" t="s">
        <v>179</v>
      </c>
    </row>
    <row r="64" spans="1:11" x14ac:dyDescent="0.25">
      <c r="A64" t="s">
        <v>42</v>
      </c>
      <c r="B64" s="9">
        <v>776</v>
      </c>
      <c r="C64" s="9">
        <v>934</v>
      </c>
      <c r="D64" s="9">
        <f t="shared" si="1"/>
        <v>1710</v>
      </c>
      <c r="E64" s="10">
        <f t="shared" si="2"/>
        <v>0.45380116959064326</v>
      </c>
      <c r="F64" s="7">
        <v>1034</v>
      </c>
      <c r="G64" s="7">
        <v>1208</v>
      </c>
      <c r="H64" s="11">
        <f t="shared" si="5"/>
        <v>0.46119536128456734</v>
      </c>
      <c r="I64" s="12">
        <f t="shared" si="3"/>
        <v>-7.3941916939240793E-3</v>
      </c>
      <c r="J64" t="s">
        <v>172</v>
      </c>
    </row>
    <row r="65" spans="1:10" x14ac:dyDescent="0.25">
      <c r="A65" t="s">
        <v>43</v>
      </c>
      <c r="B65" s="9">
        <v>7217</v>
      </c>
      <c r="C65" s="9">
        <v>5652</v>
      </c>
      <c r="D65" s="9">
        <f t="shared" si="1"/>
        <v>12869</v>
      </c>
      <c r="E65" s="10">
        <f t="shared" si="2"/>
        <v>0.56080503535628257</v>
      </c>
      <c r="F65" s="7">
        <v>9193</v>
      </c>
      <c r="G65" s="7">
        <v>6794</v>
      </c>
      <c r="H65" s="11">
        <f t="shared" si="5"/>
        <v>0.57502971164070804</v>
      </c>
      <c r="I65" s="12">
        <f t="shared" si="3"/>
        <v>-1.4224676284425475E-2</v>
      </c>
      <c r="J65" t="s">
        <v>172</v>
      </c>
    </row>
    <row r="66" spans="1:10" x14ac:dyDescent="0.25">
      <c r="A66" t="s">
        <v>44</v>
      </c>
      <c r="B66" s="9">
        <v>5087</v>
      </c>
      <c r="C66" s="9">
        <v>1774</v>
      </c>
      <c r="D66" s="9">
        <f t="shared" si="1"/>
        <v>6861</v>
      </c>
      <c r="E66" s="10">
        <f t="shared" si="2"/>
        <v>0.74143710829325171</v>
      </c>
      <c r="F66" s="7">
        <v>5681</v>
      </c>
      <c r="G66" s="7">
        <v>2306</v>
      </c>
      <c r="H66" s="11">
        <f t="shared" si="5"/>
        <v>0.71128083135094533</v>
      </c>
      <c r="I66" s="13">
        <f t="shared" si="3"/>
        <v>3.0156276942306381E-2</v>
      </c>
      <c r="J66" t="s">
        <v>173</v>
      </c>
    </row>
    <row r="67" spans="1:10" x14ac:dyDescent="0.25">
      <c r="A67" t="s">
        <v>45</v>
      </c>
      <c r="B67" s="9">
        <v>5761</v>
      </c>
      <c r="C67" s="9">
        <v>4604</v>
      </c>
      <c r="D67" s="9">
        <f t="shared" si="1"/>
        <v>10365</v>
      </c>
      <c r="E67" s="10">
        <f t="shared" si="2"/>
        <v>0.55581283164495898</v>
      </c>
      <c r="F67" s="7">
        <v>6874</v>
      </c>
      <c r="G67" s="7">
        <v>5687</v>
      </c>
      <c r="H67" s="11">
        <f t="shared" si="5"/>
        <v>0.54724942281665467</v>
      </c>
      <c r="I67" s="13">
        <f t="shared" si="3"/>
        <v>8.5634088283043086E-3</v>
      </c>
      <c r="J67" t="s">
        <v>173</v>
      </c>
    </row>
    <row r="68" spans="1:10" x14ac:dyDescent="0.25">
      <c r="A68" t="s">
        <v>46</v>
      </c>
      <c r="B68" s="9">
        <v>13692</v>
      </c>
      <c r="C68" s="9">
        <v>9798</v>
      </c>
      <c r="D68" s="9">
        <f t="shared" si="1"/>
        <v>23490</v>
      </c>
      <c r="E68" s="10">
        <f t="shared" si="2"/>
        <v>0.58288633461047257</v>
      </c>
      <c r="F68" s="7">
        <v>16189</v>
      </c>
      <c r="G68" s="7">
        <v>11059</v>
      </c>
      <c r="H68" s="11">
        <f t="shared" si="5"/>
        <v>0.59413534938344104</v>
      </c>
      <c r="I68" s="12">
        <f t="shared" ref="I68:I120" si="7">E68-H68</f>
        <v>-1.1249014772968469E-2</v>
      </c>
      <c r="J68" t="s">
        <v>172</v>
      </c>
    </row>
    <row r="69" spans="1:10" x14ac:dyDescent="0.25">
      <c r="A69" t="s">
        <v>47</v>
      </c>
      <c r="B69" s="9">
        <v>17009</v>
      </c>
      <c r="C69" s="9">
        <v>12480</v>
      </c>
      <c r="D69" s="9">
        <f t="shared" si="1"/>
        <v>29489</v>
      </c>
      <c r="E69" s="10">
        <f t="shared" si="2"/>
        <v>0.57679134592559933</v>
      </c>
      <c r="F69" s="7">
        <v>18755</v>
      </c>
      <c r="G69" s="7">
        <v>14450</v>
      </c>
      <c r="H69" s="11">
        <f t="shared" si="5"/>
        <v>0.56482457461225721</v>
      </c>
      <c r="I69" s="13">
        <f t="shared" si="7"/>
        <v>1.1966771313342117E-2</v>
      </c>
      <c r="J69" t="s">
        <v>175</v>
      </c>
    </row>
    <row r="70" spans="1:10" x14ac:dyDescent="0.25">
      <c r="A70" t="s">
        <v>48</v>
      </c>
      <c r="B70" s="9">
        <v>4220</v>
      </c>
      <c r="C70" s="9">
        <v>1579</v>
      </c>
      <c r="D70" s="9">
        <f t="shared" si="1"/>
        <v>5799</v>
      </c>
      <c r="E70" s="10">
        <f t="shared" si="2"/>
        <v>0.72771167442662532</v>
      </c>
      <c r="F70" s="7">
        <v>4750</v>
      </c>
      <c r="G70" s="7">
        <v>1718</v>
      </c>
      <c r="H70" s="11">
        <f t="shared" ref="H70:H73" si="8">F70/(F70+G70)</f>
        <v>0.73438466295609151</v>
      </c>
      <c r="I70" s="12">
        <f t="shared" si="7"/>
        <v>-6.6729885294661839E-3</v>
      </c>
      <c r="J70" t="s">
        <v>174</v>
      </c>
    </row>
    <row r="71" spans="1:10" x14ac:dyDescent="0.25">
      <c r="A71" t="s">
        <v>49</v>
      </c>
      <c r="B71" s="9">
        <v>3045</v>
      </c>
      <c r="C71" s="9">
        <v>2239</v>
      </c>
      <c r="D71" s="9">
        <f t="shared" si="1"/>
        <v>5284</v>
      </c>
      <c r="E71" s="10">
        <f t="shared" si="2"/>
        <v>0.57626797880393643</v>
      </c>
      <c r="F71" s="7">
        <v>3853</v>
      </c>
      <c r="G71" s="7">
        <v>2439</v>
      </c>
      <c r="H71" s="11">
        <f t="shared" si="8"/>
        <v>0.6123649078194533</v>
      </c>
      <c r="I71" s="12">
        <f t="shared" si="7"/>
        <v>-3.6096929015516865E-2</v>
      </c>
      <c r="J71" t="s">
        <v>174</v>
      </c>
    </row>
    <row r="72" spans="1:10" x14ac:dyDescent="0.25">
      <c r="A72" t="s">
        <v>50</v>
      </c>
      <c r="B72" s="9">
        <v>65999</v>
      </c>
      <c r="C72" s="9">
        <v>32870</v>
      </c>
      <c r="D72" s="9">
        <f t="shared" si="1"/>
        <v>98869</v>
      </c>
      <c r="E72" s="10">
        <f t="shared" si="2"/>
        <v>0.66753987599753206</v>
      </c>
      <c r="F72" s="7">
        <v>73789</v>
      </c>
      <c r="G72" s="7">
        <v>41382</v>
      </c>
      <c r="H72" s="11">
        <f t="shared" si="8"/>
        <v>0.64069079889902836</v>
      </c>
      <c r="I72" s="13">
        <f t="shared" si="7"/>
        <v>2.6849077098503704E-2</v>
      </c>
      <c r="J72" t="s">
        <v>172</v>
      </c>
    </row>
    <row r="73" spans="1:10" x14ac:dyDescent="0.25">
      <c r="A73" t="s">
        <v>51</v>
      </c>
      <c r="B73" s="9">
        <v>565990</v>
      </c>
      <c r="C73" s="9">
        <v>184933</v>
      </c>
      <c r="D73" s="9">
        <f t="shared" si="1"/>
        <v>750923</v>
      </c>
      <c r="E73" s="10">
        <f t="shared" si="2"/>
        <v>0.75372574817924076</v>
      </c>
      <c r="F73" s="7">
        <v>626770</v>
      </c>
      <c r="G73" s="7">
        <v>243447</v>
      </c>
      <c r="H73" s="11">
        <f t="shared" si="8"/>
        <v>0.72024563988062751</v>
      </c>
      <c r="I73" s="13">
        <f t="shared" si="7"/>
        <v>3.3480108298613254E-2</v>
      </c>
    </row>
    <row r="74" spans="1:10" x14ac:dyDescent="0.25">
      <c r="A74" t="s">
        <v>134</v>
      </c>
      <c r="B74" s="9"/>
      <c r="C74" s="9"/>
      <c r="D74" s="9"/>
      <c r="E74" s="10"/>
      <c r="F74" s="10"/>
      <c r="G74" s="10"/>
      <c r="H74" s="10"/>
      <c r="I74" s="2"/>
    </row>
    <row r="75" spans="1:10" x14ac:dyDescent="0.25">
      <c r="A75" t="s">
        <v>52</v>
      </c>
      <c r="B75" s="9">
        <v>7921</v>
      </c>
      <c r="C75" s="9">
        <v>2271</v>
      </c>
      <c r="D75" s="9">
        <f t="shared" si="1"/>
        <v>10192</v>
      </c>
      <c r="E75" s="10">
        <f t="shared" si="2"/>
        <v>0.7771781789638933</v>
      </c>
      <c r="F75" s="7">
        <v>8470</v>
      </c>
      <c r="G75" s="7">
        <v>2729</v>
      </c>
      <c r="H75" s="11">
        <f t="shared" ref="H75:H89" si="9">F75/(F75+G75)</f>
        <v>0.75631752835074562</v>
      </c>
      <c r="I75" s="13">
        <f t="shared" si="7"/>
        <v>2.086065061314768E-2</v>
      </c>
      <c r="J75" t="s">
        <v>172</v>
      </c>
    </row>
    <row r="76" spans="1:10" x14ac:dyDescent="0.25">
      <c r="A76" t="s">
        <v>53</v>
      </c>
      <c r="B76" s="9">
        <v>2755</v>
      </c>
      <c r="C76" s="9">
        <v>1361</v>
      </c>
      <c r="D76" s="9">
        <f t="shared" si="1"/>
        <v>4116</v>
      </c>
      <c r="E76" s="10">
        <f t="shared" si="2"/>
        <v>0.66933916423712347</v>
      </c>
      <c r="F76" s="7">
        <v>3700</v>
      </c>
      <c r="G76" s="7">
        <v>1645</v>
      </c>
      <c r="H76" s="11">
        <f t="shared" si="9"/>
        <v>0.6922357343311506</v>
      </c>
      <c r="I76" s="12">
        <f t="shared" si="7"/>
        <v>-2.2896570094027124E-2</v>
      </c>
      <c r="J76" t="s">
        <v>176</v>
      </c>
    </row>
    <row r="77" spans="1:10" x14ac:dyDescent="0.25">
      <c r="A77" t="s">
        <v>54</v>
      </c>
      <c r="B77" s="9">
        <v>7235</v>
      </c>
      <c r="C77" s="9">
        <v>5202</v>
      </c>
      <c r="D77" s="9">
        <f t="shared" si="1"/>
        <v>12437</v>
      </c>
      <c r="E77" s="10">
        <f t="shared" si="2"/>
        <v>0.58173192892176573</v>
      </c>
      <c r="F77" s="7">
        <v>9829</v>
      </c>
      <c r="G77" s="7">
        <v>5531</v>
      </c>
      <c r="H77" s="11">
        <f t="shared" si="9"/>
        <v>0.63990885416666665</v>
      </c>
      <c r="I77" s="12">
        <f t="shared" si="7"/>
        <v>-5.8176925244900923E-2</v>
      </c>
      <c r="J77" t="s">
        <v>174</v>
      </c>
    </row>
    <row r="78" spans="1:10" x14ac:dyDescent="0.25">
      <c r="A78" t="s">
        <v>55</v>
      </c>
      <c r="B78" s="9">
        <v>3229</v>
      </c>
      <c r="C78" s="9">
        <v>503</v>
      </c>
      <c r="D78" s="9">
        <f t="shared" si="1"/>
        <v>3732</v>
      </c>
      <c r="E78" s="10">
        <f t="shared" si="2"/>
        <v>0.86521972132904612</v>
      </c>
      <c r="F78" s="7">
        <v>3137</v>
      </c>
      <c r="G78" s="7">
        <v>915</v>
      </c>
      <c r="H78" s="11">
        <f t="shared" si="9"/>
        <v>0.77418558736426457</v>
      </c>
      <c r="I78" s="13">
        <f t="shared" si="7"/>
        <v>9.103413396478155E-2</v>
      </c>
      <c r="J78" t="s">
        <v>172</v>
      </c>
    </row>
    <row r="79" spans="1:10" x14ac:dyDescent="0.25">
      <c r="A79" t="s">
        <v>56</v>
      </c>
      <c r="B79" s="9">
        <v>6195</v>
      </c>
      <c r="C79" s="9">
        <v>3506</v>
      </c>
      <c r="D79" s="9">
        <f t="shared" si="1"/>
        <v>9701</v>
      </c>
      <c r="E79" s="10">
        <f t="shared" si="2"/>
        <v>0.63859395938563035</v>
      </c>
      <c r="F79" s="7">
        <v>7060</v>
      </c>
      <c r="G79" s="7">
        <v>4868</v>
      </c>
      <c r="H79" s="11">
        <f t="shared" si="9"/>
        <v>0.59188464118041584</v>
      </c>
      <c r="I79" s="13">
        <f t="shared" si="7"/>
        <v>4.6709318205214512E-2</v>
      </c>
      <c r="J79" t="s">
        <v>173</v>
      </c>
    </row>
    <row r="80" spans="1:10" x14ac:dyDescent="0.25">
      <c r="A80" t="s">
        <v>57</v>
      </c>
      <c r="B80" s="9">
        <v>9422</v>
      </c>
      <c r="C80" s="9">
        <v>3250</v>
      </c>
      <c r="D80" s="9">
        <f t="shared" si="1"/>
        <v>12672</v>
      </c>
      <c r="E80" s="10">
        <f t="shared" si="2"/>
        <v>0.74352904040404044</v>
      </c>
      <c r="F80" s="7">
        <v>10672</v>
      </c>
      <c r="G80" s="7">
        <v>4289</v>
      </c>
      <c r="H80" s="11">
        <f t="shared" si="9"/>
        <v>0.71332130205200184</v>
      </c>
      <c r="I80" s="13">
        <f t="shared" si="7"/>
        <v>3.0207738352038604E-2</v>
      </c>
      <c r="J80" t="s">
        <v>172</v>
      </c>
    </row>
    <row r="81" spans="1:11" x14ac:dyDescent="0.25">
      <c r="A81" t="s">
        <v>58</v>
      </c>
      <c r="B81" s="9">
        <v>6597</v>
      </c>
      <c r="C81" s="9">
        <v>3020</v>
      </c>
      <c r="D81" s="9">
        <f t="shared" si="1"/>
        <v>9617</v>
      </c>
      <c r="E81" s="10">
        <f t="shared" si="2"/>
        <v>0.68597275657689505</v>
      </c>
      <c r="F81" s="7">
        <v>8209</v>
      </c>
      <c r="G81" s="7">
        <v>4464</v>
      </c>
      <c r="H81" s="11">
        <f t="shared" si="9"/>
        <v>0.64775506983350428</v>
      </c>
      <c r="I81" s="13">
        <f t="shared" si="7"/>
        <v>3.8217686743390766E-2</v>
      </c>
      <c r="J81" t="s">
        <v>173</v>
      </c>
    </row>
    <row r="82" spans="1:11" x14ac:dyDescent="0.25">
      <c r="A82" t="s">
        <v>59</v>
      </c>
      <c r="B82" s="9">
        <v>14174</v>
      </c>
      <c r="C82" s="9">
        <v>5730</v>
      </c>
      <c r="D82" s="9">
        <f t="shared" si="1"/>
        <v>19904</v>
      </c>
      <c r="E82" s="10">
        <f t="shared" si="2"/>
        <v>0.71211816720257237</v>
      </c>
      <c r="F82" s="7">
        <v>15812</v>
      </c>
      <c r="G82" s="7">
        <v>6815</v>
      </c>
      <c r="H82" s="11">
        <f t="shared" si="9"/>
        <v>0.69881115481504397</v>
      </c>
      <c r="I82" s="13">
        <f t="shared" si="7"/>
        <v>1.3307012387528405E-2</v>
      </c>
      <c r="J82" t="s">
        <v>172</v>
      </c>
    </row>
    <row r="83" spans="1:11" x14ac:dyDescent="0.25">
      <c r="A83" t="s">
        <v>60</v>
      </c>
      <c r="B83" s="9">
        <v>17340</v>
      </c>
      <c r="C83" s="9">
        <v>10490</v>
      </c>
      <c r="D83" s="9">
        <f t="shared" si="1"/>
        <v>27830</v>
      </c>
      <c r="E83" s="10">
        <f t="shared" si="2"/>
        <v>0.6230686309737693</v>
      </c>
      <c r="F83" s="7">
        <v>19368</v>
      </c>
      <c r="G83" s="7">
        <v>12353</v>
      </c>
      <c r="H83" s="11">
        <f t="shared" si="9"/>
        <v>0.61057343715519685</v>
      </c>
      <c r="I83" s="13">
        <f t="shared" si="7"/>
        <v>1.2495193818572448E-2</v>
      </c>
      <c r="J83" t="s">
        <v>175</v>
      </c>
    </row>
    <row r="84" spans="1:11" x14ac:dyDescent="0.25">
      <c r="A84" t="s">
        <v>61</v>
      </c>
      <c r="B84" s="9">
        <v>2466</v>
      </c>
      <c r="C84" s="9">
        <v>2507</v>
      </c>
      <c r="D84" s="9">
        <f t="shared" si="1"/>
        <v>4973</v>
      </c>
      <c r="E84" s="10">
        <f t="shared" si="2"/>
        <v>0.49587773979489241</v>
      </c>
      <c r="F84" s="7">
        <v>3437</v>
      </c>
      <c r="G84" s="7">
        <v>2928</v>
      </c>
      <c r="H84" s="11">
        <f t="shared" si="9"/>
        <v>0.53998428908091123</v>
      </c>
      <c r="I84" s="12">
        <f t="shared" si="7"/>
        <v>-4.4106549286018815E-2</v>
      </c>
      <c r="J84" t="s">
        <v>174</v>
      </c>
    </row>
    <row r="85" spans="1:11" x14ac:dyDescent="0.25">
      <c r="A85" t="s">
        <v>62</v>
      </c>
      <c r="B85" s="9">
        <v>6600</v>
      </c>
      <c r="C85" s="9">
        <v>1754</v>
      </c>
      <c r="D85" s="9">
        <f t="shared" si="1"/>
        <v>8354</v>
      </c>
      <c r="E85" s="10">
        <f t="shared" si="2"/>
        <v>0.79004069906631558</v>
      </c>
      <c r="F85" s="7">
        <v>6639</v>
      </c>
      <c r="G85" s="7">
        <v>2282</v>
      </c>
      <c r="H85" s="11">
        <f t="shared" si="9"/>
        <v>0.74419908082053576</v>
      </c>
      <c r="I85" s="13">
        <f t="shared" si="7"/>
        <v>4.5841618245779814E-2</v>
      </c>
      <c r="J85" t="s">
        <v>172</v>
      </c>
    </row>
    <row r="86" spans="1:11" x14ac:dyDescent="0.25">
      <c r="A86" t="s">
        <v>63</v>
      </c>
      <c r="B86" s="9">
        <v>26604</v>
      </c>
      <c r="C86" s="9">
        <v>10374</v>
      </c>
      <c r="D86" s="9">
        <f t="shared" si="1"/>
        <v>36978</v>
      </c>
      <c r="E86" s="10">
        <f t="shared" si="2"/>
        <v>0.71945481096868413</v>
      </c>
      <c r="F86" s="7">
        <v>29963</v>
      </c>
      <c r="G86" s="7">
        <v>13496</v>
      </c>
      <c r="H86" s="11">
        <f t="shared" si="9"/>
        <v>0.68945442831174208</v>
      </c>
      <c r="I86" s="13">
        <f t="shared" si="7"/>
        <v>3.0000382656942048E-2</v>
      </c>
      <c r="J86" t="s">
        <v>173</v>
      </c>
      <c r="K86" t="s">
        <v>179</v>
      </c>
    </row>
    <row r="87" spans="1:11" x14ac:dyDescent="0.25">
      <c r="A87" t="s">
        <v>64</v>
      </c>
      <c r="B87" s="9">
        <v>10104</v>
      </c>
      <c r="C87" s="9">
        <v>4257</v>
      </c>
      <c r="D87" s="9">
        <f t="shared" si="1"/>
        <v>14361</v>
      </c>
      <c r="E87" s="10">
        <f t="shared" si="2"/>
        <v>0.70357217463964905</v>
      </c>
      <c r="F87" s="7">
        <v>11438</v>
      </c>
      <c r="G87" s="7">
        <v>5138</v>
      </c>
      <c r="H87" s="11">
        <f t="shared" si="9"/>
        <v>0.69003378378378377</v>
      </c>
      <c r="I87" s="13">
        <f t="shared" si="7"/>
        <v>1.3538390855865279E-2</v>
      </c>
      <c r="J87" t="s">
        <v>172</v>
      </c>
    </row>
    <row r="88" spans="1:11" x14ac:dyDescent="0.25">
      <c r="A88" t="s">
        <v>65</v>
      </c>
      <c r="B88" s="9">
        <v>17221</v>
      </c>
      <c r="C88" s="9">
        <v>6685</v>
      </c>
      <c r="D88" s="9">
        <f t="shared" si="1"/>
        <v>23906</v>
      </c>
      <c r="E88" s="10">
        <f t="shared" si="2"/>
        <v>0.72036308876432698</v>
      </c>
      <c r="F88" s="7">
        <v>18326</v>
      </c>
      <c r="G88" s="7">
        <v>8693</v>
      </c>
      <c r="H88" s="11">
        <f t="shared" si="9"/>
        <v>0.67826344424294016</v>
      </c>
      <c r="I88" s="13">
        <f t="shared" si="7"/>
        <v>4.2099644521386814E-2</v>
      </c>
      <c r="J88" t="s">
        <v>173</v>
      </c>
    </row>
    <row r="89" spans="1:11" x14ac:dyDescent="0.25">
      <c r="A89" t="s">
        <v>144</v>
      </c>
      <c r="B89" s="9"/>
      <c r="C89" s="9"/>
      <c r="D89" s="9"/>
      <c r="E89" s="10"/>
      <c r="F89" s="7">
        <v>2214</v>
      </c>
      <c r="G89" s="7">
        <v>2634</v>
      </c>
      <c r="H89" s="11">
        <f t="shared" si="9"/>
        <v>0.4566831683168317</v>
      </c>
      <c r="I89" s="13"/>
    </row>
    <row r="90" spans="1:11" x14ac:dyDescent="0.25">
      <c r="A90" t="s">
        <v>66</v>
      </c>
      <c r="B90" s="9">
        <v>7141</v>
      </c>
      <c r="C90" s="9">
        <v>6844</v>
      </c>
      <c r="D90" s="9">
        <f t="shared" si="1"/>
        <v>13985</v>
      </c>
      <c r="E90" s="10">
        <f t="shared" si="2"/>
        <v>0.51061851984268858</v>
      </c>
      <c r="F90" s="7">
        <v>2214</v>
      </c>
      <c r="G90" s="7">
        <v>2634</v>
      </c>
      <c r="H90" s="11">
        <f t="shared" ref="H90:H94" si="10">F90/(F90+G90)</f>
        <v>0.4566831683168317</v>
      </c>
      <c r="I90" s="13">
        <f t="shared" si="7"/>
        <v>5.3935351525856878E-2</v>
      </c>
      <c r="J90" t="s">
        <v>174</v>
      </c>
    </row>
    <row r="91" spans="1:11" x14ac:dyDescent="0.25">
      <c r="A91" t="s">
        <v>67</v>
      </c>
      <c r="B91" s="9">
        <v>12653</v>
      </c>
      <c r="C91" s="9">
        <v>8582</v>
      </c>
      <c r="D91" s="9">
        <f t="shared" si="1"/>
        <v>21235</v>
      </c>
      <c r="E91" s="10">
        <f t="shared" si="2"/>
        <v>0.59585589828113961</v>
      </c>
      <c r="F91" s="7">
        <v>16598</v>
      </c>
      <c r="G91" s="7">
        <v>9168</v>
      </c>
      <c r="H91" s="11">
        <f t="shared" si="10"/>
        <v>0.64418225568578746</v>
      </c>
      <c r="I91" s="12">
        <f t="shared" si="7"/>
        <v>-4.8326357404647857E-2</v>
      </c>
      <c r="J91" t="s">
        <v>174</v>
      </c>
    </row>
    <row r="92" spans="1:11" x14ac:dyDescent="0.25">
      <c r="A92" t="s">
        <v>68</v>
      </c>
      <c r="B92" s="9">
        <v>294</v>
      </c>
      <c r="C92" s="9">
        <v>444</v>
      </c>
      <c r="D92" s="9">
        <f t="shared" ref="D92:D161" si="11">B92+C92</f>
        <v>738</v>
      </c>
      <c r="E92" s="10">
        <f t="shared" ref="E92:E161" si="12">B92/D92</f>
        <v>0.3983739837398374</v>
      </c>
      <c r="F92" s="7">
        <v>471</v>
      </c>
      <c r="G92" s="7">
        <v>450</v>
      </c>
      <c r="H92" s="11">
        <f t="shared" si="10"/>
        <v>0.51140065146579805</v>
      </c>
      <c r="I92" s="12">
        <f t="shared" si="7"/>
        <v>-0.11302666772596065</v>
      </c>
      <c r="J92" t="s">
        <v>174</v>
      </c>
    </row>
    <row r="93" spans="1:11" x14ac:dyDescent="0.25">
      <c r="A93" t="s">
        <v>69</v>
      </c>
      <c r="B93" s="9">
        <v>1368</v>
      </c>
      <c r="C93" s="9">
        <v>1563</v>
      </c>
      <c r="D93" s="9">
        <f t="shared" si="11"/>
        <v>2931</v>
      </c>
      <c r="E93" s="10">
        <f t="shared" si="12"/>
        <v>0.46673490276356194</v>
      </c>
      <c r="F93" s="7">
        <v>1792</v>
      </c>
      <c r="G93" s="7">
        <v>1702</v>
      </c>
      <c r="H93" s="11">
        <f t="shared" si="10"/>
        <v>0.51287922152261023</v>
      </c>
      <c r="I93" s="12">
        <f t="shared" si="7"/>
        <v>-4.6144318759048286E-2</v>
      </c>
      <c r="J93" t="s">
        <v>174</v>
      </c>
    </row>
    <row r="94" spans="1:11" x14ac:dyDescent="0.25">
      <c r="A94" t="s">
        <v>70</v>
      </c>
      <c r="B94" s="9">
        <v>4567</v>
      </c>
      <c r="C94" s="9">
        <v>1717</v>
      </c>
      <c r="D94" s="9">
        <f t="shared" si="11"/>
        <v>6284</v>
      </c>
      <c r="E94" s="10">
        <f t="shared" si="12"/>
        <v>0.72676639083386374</v>
      </c>
      <c r="F94" s="7">
        <v>5568</v>
      </c>
      <c r="G94" s="7">
        <v>2570</v>
      </c>
      <c r="H94" s="11">
        <f t="shared" si="10"/>
        <v>0.68419759154583437</v>
      </c>
      <c r="I94" s="13">
        <f t="shared" si="7"/>
        <v>4.2568799288029369E-2</v>
      </c>
      <c r="J94" t="s">
        <v>173</v>
      </c>
    </row>
    <row r="95" spans="1:11" x14ac:dyDescent="0.25">
      <c r="A95" t="s">
        <v>71</v>
      </c>
      <c r="B95" s="9">
        <v>5714</v>
      </c>
      <c r="C95" s="9">
        <v>4613</v>
      </c>
      <c r="D95" s="9">
        <f t="shared" si="11"/>
        <v>10327</v>
      </c>
      <c r="E95" s="10">
        <f t="shared" si="12"/>
        <v>0.55330686549820862</v>
      </c>
      <c r="F95" s="7">
        <v>6600</v>
      </c>
      <c r="G95" s="7">
        <v>5316</v>
      </c>
      <c r="H95" s="11">
        <f t="shared" ref="H95:H107" si="13">F95/(F95+G95)</f>
        <v>0.55387713997985899</v>
      </c>
      <c r="I95" s="12">
        <f t="shared" si="7"/>
        <v>-5.7027448165036798E-4</v>
      </c>
      <c r="J95" t="s">
        <v>173</v>
      </c>
    </row>
    <row r="96" spans="1:11" x14ac:dyDescent="0.25">
      <c r="A96" t="s">
        <v>72</v>
      </c>
      <c r="B96" s="9">
        <v>3306</v>
      </c>
      <c r="C96" s="9">
        <v>1218</v>
      </c>
      <c r="D96" s="9">
        <f t="shared" si="11"/>
        <v>4524</v>
      </c>
      <c r="E96" s="10">
        <f t="shared" si="12"/>
        <v>0.73076923076923073</v>
      </c>
      <c r="F96" s="7">
        <v>3276</v>
      </c>
      <c r="G96" s="7">
        <v>1345</v>
      </c>
      <c r="H96" s="11">
        <f t="shared" si="13"/>
        <v>0.70893745942436703</v>
      </c>
      <c r="I96" s="13">
        <f t="shared" si="7"/>
        <v>2.1831771344863693E-2</v>
      </c>
      <c r="J96" t="s">
        <v>177</v>
      </c>
    </row>
    <row r="97" spans="1:11" x14ac:dyDescent="0.25">
      <c r="A97" t="s">
        <v>73</v>
      </c>
      <c r="B97" s="9">
        <v>4303</v>
      </c>
      <c r="C97" s="9">
        <v>2091</v>
      </c>
      <c r="D97" s="9">
        <f t="shared" si="11"/>
        <v>6394</v>
      </c>
      <c r="E97" s="10">
        <f t="shared" si="12"/>
        <v>0.67297466374726311</v>
      </c>
      <c r="F97" s="7">
        <v>4818</v>
      </c>
      <c r="G97" s="7">
        <v>2811</v>
      </c>
      <c r="H97" s="11">
        <f t="shared" si="13"/>
        <v>0.63153755406999612</v>
      </c>
      <c r="I97" s="13">
        <f t="shared" si="7"/>
        <v>4.1437109677266992E-2</v>
      </c>
      <c r="J97" t="s">
        <v>173</v>
      </c>
    </row>
    <row r="98" spans="1:11" x14ac:dyDescent="0.25">
      <c r="A98" t="s">
        <v>74</v>
      </c>
      <c r="B98" s="9">
        <v>1937</v>
      </c>
      <c r="C98" s="9">
        <v>1621</v>
      </c>
      <c r="D98" s="9">
        <f t="shared" si="11"/>
        <v>3558</v>
      </c>
      <c r="E98" s="10">
        <f t="shared" si="12"/>
        <v>0.54440697020798201</v>
      </c>
      <c r="F98" s="7">
        <v>2432</v>
      </c>
      <c r="G98" s="7">
        <v>2039</v>
      </c>
      <c r="H98" s="11">
        <f t="shared" si="13"/>
        <v>0.5439498993513755</v>
      </c>
      <c r="I98" s="13">
        <f t="shared" si="7"/>
        <v>4.5707085660651181E-4</v>
      </c>
      <c r="J98" t="s">
        <v>173</v>
      </c>
    </row>
    <row r="99" spans="1:11" x14ac:dyDescent="0.25">
      <c r="A99" t="s">
        <v>75</v>
      </c>
      <c r="B99" s="9">
        <v>28347</v>
      </c>
      <c r="C99" s="9">
        <v>25902</v>
      </c>
      <c r="D99" s="9">
        <f t="shared" si="11"/>
        <v>54249</v>
      </c>
      <c r="E99" s="10">
        <f t="shared" si="12"/>
        <v>0.52253497760327383</v>
      </c>
      <c r="F99" s="7">
        <v>28362</v>
      </c>
      <c r="G99" s="7">
        <v>24702</v>
      </c>
      <c r="H99" s="11">
        <f t="shared" si="13"/>
        <v>0.53448665762098602</v>
      </c>
      <c r="I99" s="12">
        <f t="shared" si="7"/>
        <v>-1.1951680017712185E-2</v>
      </c>
      <c r="J99" t="s">
        <v>175</v>
      </c>
    </row>
    <row r="100" spans="1:11" x14ac:dyDescent="0.25">
      <c r="A100" t="s">
        <v>76</v>
      </c>
      <c r="B100" s="9">
        <v>2899</v>
      </c>
      <c r="C100" s="9">
        <v>1426</v>
      </c>
      <c r="D100" s="9">
        <f t="shared" si="11"/>
        <v>4325</v>
      </c>
      <c r="E100" s="10">
        <f t="shared" si="12"/>
        <v>0.67028901734104052</v>
      </c>
      <c r="F100" s="7">
        <v>3238</v>
      </c>
      <c r="G100" s="7">
        <v>1458</v>
      </c>
      <c r="H100" s="11">
        <f t="shared" si="13"/>
        <v>0.6895229982964225</v>
      </c>
      <c r="I100" s="12">
        <f t="shared" si="7"/>
        <v>-1.923398095538198E-2</v>
      </c>
      <c r="J100" t="s">
        <v>172</v>
      </c>
    </row>
    <row r="101" spans="1:11" x14ac:dyDescent="0.25">
      <c r="A101" t="s">
        <v>77</v>
      </c>
      <c r="B101" s="9">
        <v>21494</v>
      </c>
      <c r="C101" s="9">
        <v>7514</v>
      </c>
      <c r="D101" s="9">
        <f t="shared" si="11"/>
        <v>29008</v>
      </c>
      <c r="E101" s="10">
        <f t="shared" si="12"/>
        <v>0.74096800882515168</v>
      </c>
      <c r="F101" s="7">
        <v>26449</v>
      </c>
      <c r="G101" s="7">
        <v>7778</v>
      </c>
      <c r="H101" s="11">
        <f t="shared" si="13"/>
        <v>0.77275250533204776</v>
      </c>
      <c r="I101" s="12">
        <f t="shared" si="7"/>
        <v>-3.1784496506896076E-2</v>
      </c>
      <c r="J101" t="s">
        <v>178</v>
      </c>
    </row>
    <row r="102" spans="1:11" x14ac:dyDescent="0.25">
      <c r="A102" t="s">
        <v>78</v>
      </c>
      <c r="B102" s="9">
        <v>2640</v>
      </c>
      <c r="C102" s="9">
        <v>1703</v>
      </c>
      <c r="D102" s="9">
        <f t="shared" si="11"/>
        <v>4343</v>
      </c>
      <c r="E102" s="10">
        <f t="shared" si="12"/>
        <v>0.6078747409624683</v>
      </c>
      <c r="F102" s="7">
        <v>2916</v>
      </c>
      <c r="G102" s="7">
        <v>2151</v>
      </c>
      <c r="H102" s="11">
        <f t="shared" si="13"/>
        <v>0.57548845470692722</v>
      </c>
      <c r="I102" s="13">
        <f t="shared" si="7"/>
        <v>3.2386286255541075E-2</v>
      </c>
      <c r="J102" t="s">
        <v>173</v>
      </c>
    </row>
    <row r="103" spans="1:11" x14ac:dyDescent="0.25">
      <c r="A103" t="s">
        <v>79</v>
      </c>
      <c r="B103" s="9">
        <v>1855</v>
      </c>
      <c r="C103" s="9">
        <v>866</v>
      </c>
      <c r="D103" s="9">
        <f t="shared" si="11"/>
        <v>2721</v>
      </c>
      <c r="E103" s="10">
        <f t="shared" si="12"/>
        <v>0.68173465637633224</v>
      </c>
      <c r="F103" s="7">
        <v>2093</v>
      </c>
      <c r="G103" s="7">
        <v>1024</v>
      </c>
      <c r="H103" s="11">
        <f t="shared" si="13"/>
        <v>0.67147898620468394</v>
      </c>
      <c r="I103" s="13">
        <f t="shared" si="7"/>
        <v>1.0255670171648301E-2</v>
      </c>
      <c r="J103" t="s">
        <v>172</v>
      </c>
    </row>
    <row r="104" spans="1:11" x14ac:dyDescent="0.25">
      <c r="A104" t="s">
        <v>80</v>
      </c>
      <c r="B104" s="9">
        <v>2199</v>
      </c>
      <c r="C104" s="9">
        <v>715</v>
      </c>
      <c r="D104" s="9">
        <f t="shared" si="11"/>
        <v>2914</v>
      </c>
      <c r="E104" s="10">
        <f t="shared" si="12"/>
        <v>0.75463280713795466</v>
      </c>
      <c r="F104" s="7">
        <v>2316</v>
      </c>
      <c r="G104" s="7">
        <v>930</v>
      </c>
      <c r="H104" s="11">
        <f t="shared" si="13"/>
        <v>0.71349353049907582</v>
      </c>
      <c r="I104" s="13">
        <f t="shared" si="7"/>
        <v>4.1139276638878841E-2</v>
      </c>
      <c r="J104" t="s">
        <v>173</v>
      </c>
    </row>
    <row r="105" spans="1:11" x14ac:dyDescent="0.25">
      <c r="A105" t="s">
        <v>81</v>
      </c>
      <c r="B105" s="9">
        <v>12423</v>
      </c>
      <c r="C105" s="9">
        <v>3370</v>
      </c>
      <c r="D105" s="9">
        <f t="shared" si="11"/>
        <v>15793</v>
      </c>
      <c r="E105" s="10">
        <f t="shared" si="12"/>
        <v>0.78661432280124111</v>
      </c>
      <c r="F105" s="7">
        <v>13078</v>
      </c>
      <c r="G105" s="7">
        <v>4132</v>
      </c>
      <c r="H105" s="11">
        <f t="shared" si="13"/>
        <v>0.75990703079604882</v>
      </c>
      <c r="I105" s="13">
        <f t="shared" si="7"/>
        <v>2.6707292005192285E-2</v>
      </c>
      <c r="J105" t="s">
        <v>172</v>
      </c>
    </row>
    <row r="106" spans="1:11" x14ac:dyDescent="0.25">
      <c r="A106" t="s">
        <v>82</v>
      </c>
      <c r="B106" s="9">
        <v>5862</v>
      </c>
      <c r="C106" s="9">
        <v>2343</v>
      </c>
      <c r="D106" s="9">
        <f t="shared" si="11"/>
        <v>8205</v>
      </c>
      <c r="E106" s="10">
        <f t="shared" si="12"/>
        <v>0.71444241316270563</v>
      </c>
      <c r="F106" s="7">
        <v>6177</v>
      </c>
      <c r="G106" s="7">
        <v>3111</v>
      </c>
      <c r="H106" s="11">
        <f t="shared" si="13"/>
        <v>0.6650516795865633</v>
      </c>
      <c r="I106" s="13">
        <f t="shared" si="7"/>
        <v>4.9390733576142321E-2</v>
      </c>
      <c r="J106" t="s">
        <v>173</v>
      </c>
      <c r="K106" t="s">
        <v>179</v>
      </c>
    </row>
    <row r="107" spans="1:11" x14ac:dyDescent="0.25">
      <c r="A107" t="s">
        <v>153</v>
      </c>
      <c r="B107" s="9"/>
      <c r="C107" s="9"/>
      <c r="D107" s="9"/>
      <c r="E107" s="10"/>
      <c r="F107" s="7">
        <v>10081</v>
      </c>
      <c r="G107" s="7">
        <v>5917</v>
      </c>
      <c r="H107" s="11">
        <f t="shared" si="13"/>
        <v>0.63014126765845735</v>
      </c>
      <c r="I107" s="13"/>
    </row>
    <row r="108" spans="1:11" x14ac:dyDescent="0.25">
      <c r="A108" t="s">
        <v>83</v>
      </c>
      <c r="B108" s="9">
        <v>4191</v>
      </c>
      <c r="C108" s="9">
        <v>2799</v>
      </c>
      <c r="D108" s="9">
        <f t="shared" si="11"/>
        <v>6990</v>
      </c>
      <c r="E108" s="10">
        <f t="shared" si="12"/>
        <v>0.59957081545064372</v>
      </c>
      <c r="F108" s="7">
        <v>4974</v>
      </c>
      <c r="G108" s="7">
        <v>3692</v>
      </c>
      <c r="H108" s="11">
        <f t="shared" ref="H108:H110" si="14">F108/(F108+G108)</f>
        <v>0.5739672282483268</v>
      </c>
      <c r="I108" s="13">
        <f t="shared" si="7"/>
        <v>2.5603587202316924E-2</v>
      </c>
      <c r="J108" t="s">
        <v>173</v>
      </c>
    </row>
    <row r="109" spans="1:11" x14ac:dyDescent="0.25">
      <c r="A109" t="s">
        <v>157</v>
      </c>
      <c r="B109" s="9"/>
      <c r="C109" s="9"/>
      <c r="D109" s="9"/>
      <c r="E109" s="10"/>
      <c r="F109" s="7">
        <v>2519</v>
      </c>
      <c r="G109" s="7">
        <v>897</v>
      </c>
      <c r="H109" s="11">
        <f t="shared" si="14"/>
        <v>0.73741217798594849</v>
      </c>
      <c r="I109" s="2"/>
    </row>
    <row r="110" spans="1:11" x14ac:dyDescent="0.25">
      <c r="A110" t="s">
        <v>84</v>
      </c>
      <c r="B110" s="9">
        <v>21629</v>
      </c>
      <c r="C110" s="9">
        <v>17547</v>
      </c>
      <c r="D110" s="9">
        <f t="shared" si="11"/>
        <v>39176</v>
      </c>
      <c r="E110" s="10">
        <f t="shared" si="12"/>
        <v>0.55209822340208292</v>
      </c>
      <c r="F110" s="7">
        <v>27050</v>
      </c>
      <c r="G110" s="7">
        <v>18476</v>
      </c>
      <c r="H110" s="11">
        <f t="shared" si="14"/>
        <v>0.59416597109344116</v>
      </c>
      <c r="I110" s="12">
        <f t="shared" si="7"/>
        <v>-4.2067747691358237E-2</v>
      </c>
      <c r="J110" t="s">
        <v>174</v>
      </c>
    </row>
    <row r="111" spans="1:11" x14ac:dyDescent="0.25">
      <c r="A111" t="s">
        <v>159</v>
      </c>
      <c r="B111" s="9"/>
      <c r="C111" s="9"/>
      <c r="D111" s="9"/>
      <c r="E111" s="10"/>
      <c r="F111" s="7">
        <v>7367</v>
      </c>
      <c r="G111" s="7">
        <v>2782</v>
      </c>
      <c r="H111" s="11">
        <f t="shared" ref="H111" si="15">F111/(F111+G111)</f>
        <v>0.72588432357867771</v>
      </c>
      <c r="I111" s="2"/>
    </row>
    <row r="112" spans="1:11" x14ac:dyDescent="0.25">
      <c r="A112" t="s">
        <v>85</v>
      </c>
      <c r="B112" s="9">
        <v>0</v>
      </c>
      <c r="C112" s="9">
        <v>0</v>
      </c>
      <c r="D112" s="9">
        <f t="shared" si="11"/>
        <v>0</v>
      </c>
      <c r="E112" s="10"/>
      <c r="F112" s="7">
        <v>7</v>
      </c>
      <c r="G112" s="7">
        <v>7</v>
      </c>
      <c r="H112" s="11">
        <f t="shared" ref="H112" si="16">F112/(F112+G112)</f>
        <v>0.5</v>
      </c>
      <c r="I112" s="2"/>
      <c r="J112" t="s">
        <v>172</v>
      </c>
    </row>
    <row r="113" spans="1:10" x14ac:dyDescent="0.25">
      <c r="A113" t="s">
        <v>86</v>
      </c>
      <c r="B113" s="9">
        <v>4179</v>
      </c>
      <c r="C113" s="9">
        <v>2789</v>
      </c>
      <c r="D113" s="9">
        <f t="shared" si="11"/>
        <v>6968</v>
      </c>
      <c r="E113" s="10">
        <f t="shared" si="12"/>
        <v>0.59974167623421359</v>
      </c>
      <c r="F113" s="7">
        <v>5170</v>
      </c>
      <c r="G113" s="7">
        <v>3413</v>
      </c>
      <c r="H113" s="11">
        <f t="shared" ref="H113" si="17">F113/(F113+G113)</f>
        <v>0.60235348945590117</v>
      </c>
      <c r="I113" s="12">
        <f t="shared" si="7"/>
        <v>-2.6118132216875756E-3</v>
      </c>
      <c r="J113" t="s">
        <v>173</v>
      </c>
    </row>
    <row r="114" spans="1:10" x14ac:dyDescent="0.25">
      <c r="A114" t="s">
        <v>163</v>
      </c>
      <c r="B114" s="9"/>
      <c r="C114" s="9"/>
      <c r="D114" s="9"/>
      <c r="E114" s="10"/>
      <c r="F114" s="7">
        <v>6260</v>
      </c>
      <c r="G114" s="7">
        <v>2921</v>
      </c>
      <c r="H114" s="11">
        <f t="shared" ref="H114:H119" si="18">F114/(F114+G114)</f>
        <v>0.68184293649929206</v>
      </c>
      <c r="I114" s="2"/>
    </row>
    <row r="115" spans="1:10" x14ac:dyDescent="0.25">
      <c r="A115" t="s">
        <v>87</v>
      </c>
      <c r="B115" s="9">
        <v>15514</v>
      </c>
      <c r="C115" s="9">
        <v>7634</v>
      </c>
      <c r="D115" s="9">
        <f t="shared" si="11"/>
        <v>23148</v>
      </c>
      <c r="E115" s="10">
        <f t="shared" si="12"/>
        <v>0.6702090893381718</v>
      </c>
      <c r="F115" s="7">
        <v>17943</v>
      </c>
      <c r="G115" s="7">
        <v>9118</v>
      </c>
      <c r="H115" s="11">
        <f t="shared" si="18"/>
        <v>0.66305753667639777</v>
      </c>
      <c r="I115" s="13">
        <f t="shared" si="7"/>
        <v>7.1515526617740299E-3</v>
      </c>
      <c r="J115" t="s">
        <v>173</v>
      </c>
    </row>
    <row r="116" spans="1:10" x14ac:dyDescent="0.25">
      <c r="A116" t="s">
        <v>88</v>
      </c>
      <c r="B116" s="9">
        <v>10376</v>
      </c>
      <c r="C116" s="9">
        <v>1975</v>
      </c>
      <c r="D116" s="9">
        <f t="shared" si="11"/>
        <v>12351</v>
      </c>
      <c r="E116" s="10">
        <f t="shared" si="12"/>
        <v>0.84009391952068657</v>
      </c>
      <c r="F116" s="7">
        <v>11839</v>
      </c>
      <c r="G116" s="7">
        <v>2319</v>
      </c>
      <c r="H116" s="11">
        <f t="shared" si="18"/>
        <v>0.83620567876818763</v>
      </c>
      <c r="I116" s="13">
        <f t="shared" si="7"/>
        <v>3.8882407524989393E-3</v>
      </c>
      <c r="J116" t="s">
        <v>178</v>
      </c>
    </row>
    <row r="117" spans="1:10" x14ac:dyDescent="0.25">
      <c r="A117" t="s">
        <v>89</v>
      </c>
      <c r="B117" s="9">
        <v>1583</v>
      </c>
      <c r="C117" s="9">
        <v>1451</v>
      </c>
      <c r="D117" s="9">
        <f t="shared" si="11"/>
        <v>3034</v>
      </c>
      <c r="E117" s="10">
        <f t="shared" si="12"/>
        <v>0.52175346077785101</v>
      </c>
      <c r="F117" s="7">
        <v>2205</v>
      </c>
      <c r="G117" s="7">
        <v>1479</v>
      </c>
      <c r="H117" s="11">
        <f t="shared" si="18"/>
        <v>0.59853420195439744</v>
      </c>
      <c r="I117" s="12">
        <f t="shared" si="7"/>
        <v>-7.678074117654643E-2</v>
      </c>
      <c r="J117" t="s">
        <v>176</v>
      </c>
    </row>
    <row r="118" spans="1:10" x14ac:dyDescent="0.25">
      <c r="A118" t="s">
        <v>90</v>
      </c>
      <c r="B118" s="9">
        <v>13944</v>
      </c>
      <c r="C118" s="9">
        <v>8392</v>
      </c>
      <c r="D118" s="9">
        <f t="shared" si="11"/>
        <v>22336</v>
      </c>
      <c r="E118" s="10">
        <f t="shared" si="12"/>
        <v>0.62428366762177645</v>
      </c>
      <c r="F118" s="7">
        <v>15084</v>
      </c>
      <c r="G118" s="7">
        <v>9822</v>
      </c>
      <c r="H118" s="11">
        <f t="shared" si="18"/>
        <v>0.60563719585642017</v>
      </c>
      <c r="I118" s="13">
        <f t="shared" si="7"/>
        <v>1.8646471765356276E-2</v>
      </c>
      <c r="J118" t="s">
        <v>172</v>
      </c>
    </row>
    <row r="119" spans="1:10" x14ac:dyDescent="0.25">
      <c r="A119" t="s">
        <v>167</v>
      </c>
      <c r="B119" s="9"/>
      <c r="C119" s="9"/>
      <c r="D119" s="9"/>
      <c r="E119" s="10"/>
      <c r="F119" s="7">
        <v>3836</v>
      </c>
      <c r="G119" s="7">
        <v>1449</v>
      </c>
      <c r="H119" s="11">
        <f t="shared" si="18"/>
        <v>0.72582781456953638</v>
      </c>
      <c r="I119" s="2"/>
    </row>
    <row r="120" spans="1:10" x14ac:dyDescent="0.25">
      <c r="A120" t="s">
        <v>112</v>
      </c>
      <c r="B120" s="9">
        <f>SUM(B122:B198)</f>
        <v>144314</v>
      </c>
      <c r="C120" s="9">
        <f t="shared" ref="C120:D120" si="19">SUM(C122:C198)</f>
        <v>67612</v>
      </c>
      <c r="D120" s="9">
        <f t="shared" si="19"/>
        <v>211926</v>
      </c>
      <c r="E120" s="10">
        <f t="shared" si="12"/>
        <v>0.68096411011390767</v>
      </c>
      <c r="F120" s="7">
        <v>162866</v>
      </c>
      <c r="G120" s="7">
        <v>89518</v>
      </c>
      <c r="H120" s="11">
        <f t="shared" ref="H120" si="20">F120/(F120+G120)</f>
        <v>0.64531032078103212</v>
      </c>
      <c r="I120" s="13">
        <f t="shared" si="7"/>
        <v>3.5653789332875552E-2</v>
      </c>
    </row>
    <row r="121" spans="1:10" x14ac:dyDescent="0.25">
      <c r="A121" t="s">
        <v>169</v>
      </c>
      <c r="E121" s="2"/>
      <c r="F121" s="2"/>
      <c r="G121" s="2"/>
      <c r="H121" s="2"/>
      <c r="I121" s="2"/>
    </row>
    <row r="122" spans="1:10" hidden="1" x14ac:dyDescent="0.25">
      <c r="A122" t="s">
        <v>91</v>
      </c>
      <c r="B122" s="3">
        <v>915</v>
      </c>
      <c r="C122" s="3">
        <v>1913</v>
      </c>
      <c r="D122" s="3">
        <f t="shared" si="11"/>
        <v>2828</v>
      </c>
      <c r="E122" s="2">
        <f t="shared" si="12"/>
        <v>0.32355021216407354</v>
      </c>
      <c r="F122" s="2"/>
      <c r="G122" s="2"/>
      <c r="H122" s="2"/>
      <c r="I122" s="2"/>
    </row>
    <row r="123" spans="1:10" hidden="1" x14ac:dyDescent="0.25">
      <c r="A123" t="s">
        <v>92</v>
      </c>
      <c r="B123" s="3">
        <v>1378</v>
      </c>
      <c r="C123" s="3">
        <v>953</v>
      </c>
      <c r="D123" s="3">
        <f t="shared" si="11"/>
        <v>2331</v>
      </c>
      <c r="E123" s="2">
        <f t="shared" si="12"/>
        <v>0.59116259116259118</v>
      </c>
      <c r="F123" s="2"/>
      <c r="G123" s="2"/>
      <c r="H123" s="2"/>
      <c r="I123" s="2"/>
    </row>
    <row r="124" spans="1:10" hidden="1" x14ac:dyDescent="0.25">
      <c r="A124" t="s">
        <v>93</v>
      </c>
      <c r="B124" s="3">
        <v>373</v>
      </c>
      <c r="C124" s="3">
        <v>698</v>
      </c>
      <c r="D124" s="3">
        <f t="shared" si="11"/>
        <v>1071</v>
      </c>
      <c r="E124" s="2">
        <f t="shared" si="12"/>
        <v>0.34827264239028943</v>
      </c>
      <c r="F124" s="2"/>
      <c r="G124" s="2"/>
      <c r="H124" s="2"/>
      <c r="I124" s="2"/>
    </row>
    <row r="125" spans="1:10" hidden="1" x14ac:dyDescent="0.25">
      <c r="A125" t="s">
        <v>94</v>
      </c>
      <c r="B125" s="3">
        <v>271</v>
      </c>
      <c r="C125" s="3">
        <v>96</v>
      </c>
      <c r="D125" s="3">
        <f t="shared" si="11"/>
        <v>367</v>
      </c>
      <c r="E125" s="2">
        <f t="shared" si="12"/>
        <v>0.73841961852861038</v>
      </c>
      <c r="F125" s="2"/>
      <c r="G125" s="2"/>
      <c r="H125" s="2"/>
      <c r="I125" s="2"/>
    </row>
    <row r="126" spans="1:10" hidden="1" x14ac:dyDescent="0.25">
      <c r="A126" t="s">
        <v>95</v>
      </c>
      <c r="B126" s="3">
        <v>10223</v>
      </c>
      <c r="C126" s="3">
        <v>3986</v>
      </c>
      <c r="D126" s="3">
        <f t="shared" si="11"/>
        <v>14209</v>
      </c>
      <c r="E126" s="2">
        <f t="shared" si="12"/>
        <v>0.71947357308747972</v>
      </c>
      <c r="F126" s="2"/>
      <c r="G126" s="2"/>
      <c r="H126" s="2"/>
      <c r="I126" s="2"/>
    </row>
    <row r="127" spans="1:10" hidden="1" x14ac:dyDescent="0.25">
      <c r="A127" t="s">
        <v>96</v>
      </c>
      <c r="B127" s="3">
        <v>229</v>
      </c>
      <c r="C127" s="3">
        <v>240</v>
      </c>
      <c r="D127" s="3">
        <f t="shared" si="11"/>
        <v>469</v>
      </c>
      <c r="E127" s="2">
        <f t="shared" si="12"/>
        <v>0.48827292110874199</v>
      </c>
      <c r="F127" s="2"/>
      <c r="G127" s="2"/>
      <c r="H127" s="2"/>
      <c r="I127" s="2"/>
    </row>
    <row r="128" spans="1:10" hidden="1" x14ac:dyDescent="0.25">
      <c r="A128" t="s">
        <v>97</v>
      </c>
      <c r="B128" s="3">
        <v>2138</v>
      </c>
      <c r="C128" s="3">
        <v>448</v>
      </c>
      <c r="D128" s="3">
        <f t="shared" si="11"/>
        <v>2586</v>
      </c>
      <c r="E128" s="2">
        <f t="shared" si="12"/>
        <v>0.8267594740912606</v>
      </c>
      <c r="F128" s="2"/>
      <c r="G128" s="2"/>
      <c r="H128" s="2"/>
      <c r="I128" s="2"/>
    </row>
    <row r="129" spans="1:9" hidden="1" x14ac:dyDescent="0.25">
      <c r="A129" t="s">
        <v>98</v>
      </c>
      <c r="B129" s="3">
        <v>2554</v>
      </c>
      <c r="C129" s="3">
        <v>1204</v>
      </c>
      <c r="D129" s="3">
        <f t="shared" si="11"/>
        <v>3758</v>
      </c>
      <c r="E129" s="2">
        <f t="shared" si="12"/>
        <v>0.6796168174560937</v>
      </c>
      <c r="F129" s="2"/>
      <c r="G129" s="2"/>
      <c r="H129" s="2"/>
      <c r="I129" s="2"/>
    </row>
    <row r="130" spans="1:9" hidden="1" x14ac:dyDescent="0.25">
      <c r="A130" t="s">
        <v>99</v>
      </c>
      <c r="B130" s="3">
        <v>2179</v>
      </c>
      <c r="C130" s="3">
        <v>699</v>
      </c>
      <c r="D130" s="3">
        <f t="shared" si="11"/>
        <v>2878</v>
      </c>
      <c r="E130" s="2">
        <f t="shared" si="12"/>
        <v>0.75712300208478112</v>
      </c>
      <c r="F130" s="2"/>
      <c r="G130" s="2"/>
      <c r="H130" s="2"/>
      <c r="I130" s="2"/>
    </row>
    <row r="131" spans="1:9" hidden="1" x14ac:dyDescent="0.25">
      <c r="A131" t="s">
        <v>100</v>
      </c>
      <c r="B131" s="3">
        <v>5769</v>
      </c>
      <c r="C131" s="3">
        <v>1291</v>
      </c>
      <c r="D131" s="3">
        <f t="shared" si="11"/>
        <v>7060</v>
      </c>
      <c r="E131" s="2">
        <f t="shared" si="12"/>
        <v>0.81713881019830026</v>
      </c>
      <c r="F131" s="2"/>
      <c r="G131" s="2"/>
      <c r="H131" s="2"/>
      <c r="I131" s="2"/>
    </row>
    <row r="132" spans="1:9" hidden="1" x14ac:dyDescent="0.25">
      <c r="A132" t="s">
        <v>101</v>
      </c>
      <c r="B132" s="3">
        <v>264</v>
      </c>
      <c r="C132" s="3">
        <v>260</v>
      </c>
      <c r="D132" s="3">
        <f t="shared" si="11"/>
        <v>524</v>
      </c>
      <c r="E132" s="2">
        <f t="shared" si="12"/>
        <v>0.50381679389312972</v>
      </c>
      <c r="F132" s="2"/>
      <c r="G132" s="2"/>
      <c r="H132" s="2"/>
      <c r="I132" s="2"/>
    </row>
    <row r="133" spans="1:9" hidden="1" x14ac:dyDescent="0.25">
      <c r="A133" t="s">
        <v>102</v>
      </c>
      <c r="B133" s="3">
        <v>328</v>
      </c>
      <c r="C133" s="3">
        <v>297</v>
      </c>
      <c r="D133" s="3">
        <f t="shared" si="11"/>
        <v>625</v>
      </c>
      <c r="E133" s="2">
        <f t="shared" si="12"/>
        <v>0.52480000000000004</v>
      </c>
      <c r="F133" s="2"/>
      <c r="G133" s="2"/>
      <c r="H133" s="2"/>
      <c r="I133" s="2"/>
    </row>
    <row r="134" spans="1:9" hidden="1" x14ac:dyDescent="0.25">
      <c r="A134" t="s">
        <v>103</v>
      </c>
      <c r="B134" s="3">
        <v>3445</v>
      </c>
      <c r="C134" s="3">
        <v>3454</v>
      </c>
      <c r="D134" s="3">
        <f t="shared" si="11"/>
        <v>6899</v>
      </c>
      <c r="E134" s="2">
        <f t="shared" si="12"/>
        <v>0.49934773155529788</v>
      </c>
      <c r="F134" s="2"/>
      <c r="G134" s="2"/>
      <c r="H134" s="2"/>
      <c r="I134" s="2"/>
    </row>
    <row r="135" spans="1:9" hidden="1" x14ac:dyDescent="0.25">
      <c r="A135" t="s">
        <v>104</v>
      </c>
      <c r="B135" s="3">
        <v>35</v>
      </c>
      <c r="C135" s="3">
        <v>9</v>
      </c>
      <c r="D135" s="3">
        <f t="shared" si="11"/>
        <v>44</v>
      </c>
      <c r="E135" s="2">
        <f t="shared" si="12"/>
        <v>0.79545454545454541</v>
      </c>
      <c r="F135" s="2"/>
      <c r="G135" s="2"/>
      <c r="H135" s="2"/>
      <c r="I135" s="2"/>
    </row>
    <row r="136" spans="1:9" hidden="1" x14ac:dyDescent="0.25">
      <c r="A136" t="s">
        <v>105</v>
      </c>
      <c r="B136" s="3">
        <v>3953</v>
      </c>
      <c r="C136" s="3">
        <v>1747</v>
      </c>
      <c r="D136" s="3">
        <f t="shared" si="11"/>
        <v>5700</v>
      </c>
      <c r="E136" s="2">
        <f t="shared" si="12"/>
        <v>0.69350877192982452</v>
      </c>
      <c r="F136" s="2"/>
      <c r="G136" s="2"/>
      <c r="H136" s="2"/>
      <c r="I136" s="2"/>
    </row>
    <row r="137" spans="1:9" hidden="1" x14ac:dyDescent="0.25">
      <c r="A137" t="s">
        <v>106</v>
      </c>
      <c r="B137" s="3">
        <v>527</v>
      </c>
      <c r="C137" s="3">
        <v>385</v>
      </c>
      <c r="D137" s="3">
        <f t="shared" si="11"/>
        <v>912</v>
      </c>
      <c r="E137" s="2">
        <f t="shared" si="12"/>
        <v>0.57785087719298245</v>
      </c>
      <c r="F137" s="2"/>
      <c r="G137" s="2"/>
      <c r="H137" s="2"/>
      <c r="I137" s="2"/>
    </row>
    <row r="138" spans="1:9" hidden="1" x14ac:dyDescent="0.25">
      <c r="A138" t="s">
        <v>107</v>
      </c>
      <c r="B138" s="3">
        <v>21</v>
      </c>
      <c r="C138" s="3">
        <v>19</v>
      </c>
      <c r="D138" s="3">
        <f t="shared" si="11"/>
        <v>40</v>
      </c>
      <c r="E138" s="2">
        <f t="shared" si="12"/>
        <v>0.52500000000000002</v>
      </c>
      <c r="F138" s="2"/>
      <c r="G138" s="2"/>
      <c r="H138" s="2"/>
      <c r="I138" s="2"/>
    </row>
    <row r="139" spans="1:9" hidden="1" x14ac:dyDescent="0.25">
      <c r="A139" t="s">
        <v>108</v>
      </c>
      <c r="B139" s="3">
        <v>1847</v>
      </c>
      <c r="C139" s="3">
        <v>1080</v>
      </c>
      <c r="D139" s="3">
        <f t="shared" si="11"/>
        <v>2927</v>
      </c>
      <c r="E139" s="2">
        <f t="shared" si="12"/>
        <v>0.6310215237444482</v>
      </c>
      <c r="F139" s="2"/>
      <c r="G139" s="2"/>
      <c r="H139" s="2"/>
      <c r="I139" s="2"/>
    </row>
    <row r="140" spans="1:9" hidden="1" x14ac:dyDescent="0.25">
      <c r="A140" t="s">
        <v>109</v>
      </c>
      <c r="B140" s="3">
        <v>689</v>
      </c>
      <c r="C140" s="3">
        <v>1239</v>
      </c>
      <c r="D140" s="3">
        <f t="shared" si="11"/>
        <v>1928</v>
      </c>
      <c r="E140" s="2">
        <f t="shared" si="12"/>
        <v>0.35736514522821577</v>
      </c>
      <c r="F140" s="2"/>
      <c r="G140" s="2"/>
      <c r="H140" s="2"/>
      <c r="I140" s="2"/>
    </row>
    <row r="141" spans="1:9" hidden="1" x14ac:dyDescent="0.25">
      <c r="A141" t="s">
        <v>110</v>
      </c>
      <c r="B141" s="3">
        <v>701</v>
      </c>
      <c r="C141" s="3">
        <v>807</v>
      </c>
      <c r="D141" s="3">
        <f t="shared" si="11"/>
        <v>1508</v>
      </c>
      <c r="E141" s="2">
        <f t="shared" si="12"/>
        <v>0.46485411140583555</v>
      </c>
      <c r="F141" s="2"/>
      <c r="G141" s="2"/>
      <c r="H141" s="2"/>
      <c r="I141" s="2"/>
    </row>
    <row r="142" spans="1:9" hidden="1" x14ac:dyDescent="0.25">
      <c r="A142" t="s">
        <v>111</v>
      </c>
      <c r="B142" s="3">
        <v>0</v>
      </c>
      <c r="C142" s="3">
        <v>0</v>
      </c>
      <c r="D142" s="3">
        <f t="shared" si="11"/>
        <v>0</v>
      </c>
      <c r="E142" s="2"/>
      <c r="F142" s="2"/>
      <c r="G142" s="2"/>
      <c r="H142" s="2"/>
      <c r="I142" s="2"/>
    </row>
    <row r="143" spans="1:9" hidden="1" x14ac:dyDescent="0.25">
      <c r="A143" t="s">
        <v>113</v>
      </c>
      <c r="B143" s="3">
        <v>2490</v>
      </c>
      <c r="C143" s="3">
        <v>1318</v>
      </c>
      <c r="D143" s="3">
        <f t="shared" si="11"/>
        <v>3808</v>
      </c>
      <c r="E143" s="2">
        <f t="shared" si="12"/>
        <v>0.65388655462184875</v>
      </c>
      <c r="F143" s="2"/>
      <c r="G143" s="2"/>
      <c r="H143" s="2"/>
      <c r="I143" s="2"/>
    </row>
    <row r="144" spans="1:9" hidden="1" x14ac:dyDescent="0.25">
      <c r="A144" t="s">
        <v>114</v>
      </c>
      <c r="B144" s="3">
        <v>1497</v>
      </c>
      <c r="C144" s="3">
        <v>326</v>
      </c>
      <c r="D144" s="3">
        <f t="shared" si="11"/>
        <v>1823</v>
      </c>
      <c r="E144" s="2">
        <f t="shared" si="12"/>
        <v>0.82117388919363687</v>
      </c>
      <c r="F144" s="2"/>
      <c r="G144" s="2"/>
      <c r="H144" s="2"/>
      <c r="I144" s="2"/>
    </row>
    <row r="145" spans="1:9" hidden="1" x14ac:dyDescent="0.25">
      <c r="A145" t="s">
        <v>115</v>
      </c>
      <c r="B145" s="3">
        <v>9899</v>
      </c>
      <c r="C145" s="3">
        <v>2294</v>
      </c>
      <c r="D145" s="3">
        <f t="shared" si="11"/>
        <v>12193</v>
      </c>
      <c r="E145" s="2">
        <f t="shared" si="12"/>
        <v>0.81185926351185111</v>
      </c>
      <c r="F145" s="2"/>
      <c r="G145" s="2"/>
      <c r="H145" s="2"/>
      <c r="I145" s="2"/>
    </row>
    <row r="146" spans="1:9" hidden="1" x14ac:dyDescent="0.25">
      <c r="A146" t="s">
        <v>116</v>
      </c>
      <c r="B146" s="3">
        <v>1467</v>
      </c>
      <c r="C146" s="3">
        <v>743</v>
      </c>
      <c r="D146" s="3">
        <f t="shared" si="11"/>
        <v>2210</v>
      </c>
      <c r="E146" s="2">
        <f t="shared" si="12"/>
        <v>0.66380090497737554</v>
      </c>
      <c r="F146" s="2"/>
      <c r="G146" s="2"/>
      <c r="H146" s="2"/>
      <c r="I146" s="2"/>
    </row>
    <row r="147" spans="1:9" hidden="1" x14ac:dyDescent="0.25">
      <c r="A147" t="s">
        <v>117</v>
      </c>
      <c r="B147" s="3">
        <v>2645</v>
      </c>
      <c r="C147" s="3">
        <v>1503</v>
      </c>
      <c r="D147" s="3">
        <f t="shared" si="11"/>
        <v>4148</v>
      </c>
      <c r="E147" s="2">
        <f t="shared" si="12"/>
        <v>0.6376567020250723</v>
      </c>
      <c r="F147" s="2"/>
      <c r="G147" s="2"/>
      <c r="H147" s="2"/>
      <c r="I147" s="2"/>
    </row>
    <row r="148" spans="1:9" hidden="1" x14ac:dyDescent="0.25">
      <c r="A148" t="s">
        <v>118</v>
      </c>
      <c r="B148" s="3">
        <v>324</v>
      </c>
      <c r="C148" s="3">
        <v>235</v>
      </c>
      <c r="D148" s="3">
        <f t="shared" si="11"/>
        <v>559</v>
      </c>
      <c r="E148" s="2">
        <f t="shared" si="12"/>
        <v>0.57960644007155637</v>
      </c>
      <c r="F148" s="2"/>
      <c r="G148" s="2"/>
      <c r="H148" s="2"/>
      <c r="I148" s="2"/>
    </row>
    <row r="149" spans="1:9" hidden="1" x14ac:dyDescent="0.25">
      <c r="A149" t="s">
        <v>119</v>
      </c>
      <c r="B149" s="3">
        <v>991</v>
      </c>
      <c r="C149" s="3">
        <v>566</v>
      </c>
      <c r="D149" s="3">
        <f t="shared" si="11"/>
        <v>1557</v>
      </c>
      <c r="E149" s="2">
        <f t="shared" si="12"/>
        <v>0.63648041104688502</v>
      </c>
      <c r="F149" s="2"/>
      <c r="G149" s="2"/>
      <c r="H149" s="2"/>
      <c r="I149" s="2"/>
    </row>
    <row r="150" spans="1:9" hidden="1" x14ac:dyDescent="0.25">
      <c r="A150" t="s">
        <v>120</v>
      </c>
      <c r="B150" s="3">
        <v>6254</v>
      </c>
      <c r="C150" s="3">
        <v>1119</v>
      </c>
      <c r="D150" s="3">
        <f t="shared" si="11"/>
        <v>7373</v>
      </c>
      <c r="E150" s="2">
        <f t="shared" si="12"/>
        <v>0.84823002848230034</v>
      </c>
      <c r="F150" s="2"/>
      <c r="G150" s="2"/>
      <c r="H150" s="2"/>
      <c r="I150" s="2"/>
    </row>
    <row r="151" spans="1:9" hidden="1" x14ac:dyDescent="0.25">
      <c r="A151" t="s">
        <v>121</v>
      </c>
      <c r="B151" s="3">
        <v>408</v>
      </c>
      <c r="C151" s="3">
        <v>278</v>
      </c>
      <c r="D151" s="3">
        <f t="shared" si="11"/>
        <v>686</v>
      </c>
      <c r="E151" s="2">
        <f t="shared" si="12"/>
        <v>0.59475218658892126</v>
      </c>
      <c r="F151" s="2"/>
      <c r="G151" s="2"/>
      <c r="H151" s="2"/>
      <c r="I151" s="2"/>
    </row>
    <row r="152" spans="1:9" hidden="1" x14ac:dyDescent="0.25">
      <c r="A152" t="s">
        <v>122</v>
      </c>
      <c r="B152" s="3">
        <v>1</v>
      </c>
      <c r="C152" s="3">
        <v>0</v>
      </c>
      <c r="D152" s="3">
        <f t="shared" si="11"/>
        <v>1</v>
      </c>
      <c r="E152" s="2">
        <f t="shared" si="12"/>
        <v>1</v>
      </c>
      <c r="F152" s="2"/>
      <c r="G152" s="2"/>
      <c r="H152" s="2"/>
      <c r="I152" s="2"/>
    </row>
    <row r="153" spans="1:9" hidden="1" x14ac:dyDescent="0.25">
      <c r="A153" t="s">
        <v>123</v>
      </c>
      <c r="B153" s="3">
        <v>0</v>
      </c>
      <c r="C153" s="3">
        <v>0</v>
      </c>
      <c r="D153" s="3">
        <f t="shared" si="11"/>
        <v>0</v>
      </c>
      <c r="E153" s="2"/>
      <c r="F153" s="2"/>
      <c r="G153" s="2"/>
      <c r="H153" s="2"/>
      <c r="I153" s="2"/>
    </row>
    <row r="154" spans="1:9" hidden="1" x14ac:dyDescent="0.25">
      <c r="A154" t="s">
        <v>124</v>
      </c>
      <c r="B154" s="3">
        <v>7645</v>
      </c>
      <c r="C154" s="3">
        <v>4376</v>
      </c>
      <c r="D154" s="3">
        <f t="shared" si="11"/>
        <v>12021</v>
      </c>
      <c r="E154" s="2">
        <f t="shared" si="12"/>
        <v>0.6359703851593046</v>
      </c>
      <c r="F154" s="2"/>
      <c r="G154" s="2"/>
      <c r="H154" s="2"/>
      <c r="I154" s="2"/>
    </row>
    <row r="155" spans="1:9" hidden="1" x14ac:dyDescent="0.25">
      <c r="A155" t="s">
        <v>125</v>
      </c>
      <c r="B155" s="3">
        <v>228</v>
      </c>
      <c r="C155" s="3">
        <v>157</v>
      </c>
      <c r="D155" s="3">
        <f t="shared" si="11"/>
        <v>385</v>
      </c>
      <c r="E155" s="2">
        <f t="shared" si="12"/>
        <v>0.59220779220779218</v>
      </c>
      <c r="F155" s="2"/>
      <c r="G155" s="2"/>
      <c r="H155" s="2"/>
      <c r="I155" s="2"/>
    </row>
    <row r="156" spans="1:9" hidden="1" x14ac:dyDescent="0.25">
      <c r="A156" t="s">
        <v>126</v>
      </c>
      <c r="B156" s="3">
        <v>2487</v>
      </c>
      <c r="C156" s="3">
        <v>1779</v>
      </c>
      <c r="D156" s="3">
        <f t="shared" si="11"/>
        <v>4266</v>
      </c>
      <c r="E156" s="2">
        <f t="shared" si="12"/>
        <v>0.58298171589310832</v>
      </c>
      <c r="F156" s="2"/>
      <c r="G156" s="2"/>
      <c r="H156" s="2"/>
      <c r="I156" s="2"/>
    </row>
    <row r="157" spans="1:9" hidden="1" x14ac:dyDescent="0.25">
      <c r="A157" t="s">
        <v>127</v>
      </c>
      <c r="B157" s="3">
        <v>265</v>
      </c>
      <c r="C157" s="3">
        <v>173</v>
      </c>
      <c r="D157" s="3">
        <f t="shared" si="11"/>
        <v>438</v>
      </c>
      <c r="E157" s="2">
        <f t="shared" si="12"/>
        <v>0.60502283105022836</v>
      </c>
      <c r="F157" s="2"/>
      <c r="G157" s="2"/>
      <c r="H157" s="2"/>
      <c r="I157" s="2"/>
    </row>
    <row r="158" spans="1:9" hidden="1" x14ac:dyDescent="0.25">
      <c r="A158" t="s">
        <v>128</v>
      </c>
      <c r="B158" s="3">
        <v>2912</v>
      </c>
      <c r="C158" s="3">
        <v>777</v>
      </c>
      <c r="D158" s="3">
        <f t="shared" si="11"/>
        <v>3689</v>
      </c>
      <c r="E158" s="2">
        <f t="shared" si="12"/>
        <v>0.78937381404174578</v>
      </c>
      <c r="F158" s="2"/>
      <c r="G158" s="2"/>
      <c r="H158" s="2"/>
      <c r="I158" s="2"/>
    </row>
    <row r="159" spans="1:9" hidden="1" x14ac:dyDescent="0.25">
      <c r="A159" t="s">
        <v>129</v>
      </c>
      <c r="B159" s="3">
        <v>0</v>
      </c>
      <c r="C159" s="3">
        <v>0</v>
      </c>
      <c r="D159" s="3">
        <f t="shared" si="11"/>
        <v>0</v>
      </c>
      <c r="E159" s="2"/>
      <c r="F159" s="2"/>
      <c r="G159" s="2"/>
      <c r="H159" s="2"/>
      <c r="I159" s="2"/>
    </row>
    <row r="160" spans="1:9" hidden="1" x14ac:dyDescent="0.25">
      <c r="A160" t="s">
        <v>130</v>
      </c>
      <c r="B160" s="3">
        <v>2146</v>
      </c>
      <c r="C160" s="3">
        <v>488</v>
      </c>
      <c r="D160" s="3">
        <f t="shared" si="11"/>
        <v>2634</v>
      </c>
      <c r="E160" s="2">
        <f t="shared" si="12"/>
        <v>0.81473044798785121</v>
      </c>
      <c r="F160" s="2"/>
      <c r="G160" s="2"/>
      <c r="H160" s="2"/>
      <c r="I160" s="2"/>
    </row>
    <row r="161" spans="1:9" hidden="1" x14ac:dyDescent="0.25">
      <c r="A161" t="s">
        <v>131</v>
      </c>
      <c r="B161" s="3">
        <v>166</v>
      </c>
      <c r="C161" s="3">
        <v>434</v>
      </c>
      <c r="D161" s="3">
        <f t="shared" si="11"/>
        <v>600</v>
      </c>
      <c r="E161" s="2">
        <f t="shared" si="12"/>
        <v>0.27666666666666667</v>
      </c>
      <c r="F161" s="2"/>
      <c r="G161" s="2"/>
      <c r="H161" s="2"/>
      <c r="I161" s="2"/>
    </row>
    <row r="162" spans="1:9" hidden="1" x14ac:dyDescent="0.25">
      <c r="A162" t="s">
        <v>132</v>
      </c>
      <c r="B162" s="3">
        <v>1424</v>
      </c>
      <c r="C162" s="3">
        <v>920</v>
      </c>
      <c r="D162" s="3">
        <f t="shared" ref="D162:D199" si="21">B162+C162</f>
        <v>2344</v>
      </c>
      <c r="E162" s="2">
        <f t="shared" ref="E162:E199" si="22">B162/D162</f>
        <v>0.60750853242320824</v>
      </c>
      <c r="F162" s="2"/>
      <c r="G162" s="2"/>
      <c r="H162" s="2"/>
      <c r="I162" s="2"/>
    </row>
    <row r="163" spans="1:9" hidden="1" x14ac:dyDescent="0.25">
      <c r="A163" t="s">
        <v>133</v>
      </c>
      <c r="B163" s="3">
        <v>128</v>
      </c>
      <c r="C163" s="3">
        <v>235</v>
      </c>
      <c r="D163" s="3">
        <f t="shared" si="21"/>
        <v>363</v>
      </c>
      <c r="E163" s="2">
        <f t="shared" si="22"/>
        <v>0.35261707988980717</v>
      </c>
      <c r="F163" s="2"/>
      <c r="G163" s="2"/>
      <c r="H163" s="2"/>
      <c r="I163" s="2"/>
    </row>
    <row r="164" spans="1:9" hidden="1" x14ac:dyDescent="0.25">
      <c r="A164" t="s">
        <v>134</v>
      </c>
      <c r="B164" s="3">
        <v>4482</v>
      </c>
      <c r="C164" s="3">
        <v>1830</v>
      </c>
      <c r="D164" s="3">
        <f t="shared" si="21"/>
        <v>6312</v>
      </c>
      <c r="E164" s="2">
        <f t="shared" si="22"/>
        <v>0.71007604562737647</v>
      </c>
      <c r="F164" s="2"/>
      <c r="G164" s="2"/>
      <c r="H164" s="2"/>
      <c r="I164" s="2"/>
    </row>
    <row r="165" spans="1:9" hidden="1" x14ac:dyDescent="0.25">
      <c r="A165" t="s">
        <v>135</v>
      </c>
      <c r="B165" s="3">
        <v>292</v>
      </c>
      <c r="C165" s="3">
        <v>188</v>
      </c>
      <c r="D165" s="3">
        <f t="shared" si="21"/>
        <v>480</v>
      </c>
      <c r="E165" s="2">
        <f t="shared" si="22"/>
        <v>0.60833333333333328</v>
      </c>
      <c r="F165" s="2"/>
      <c r="G165" s="2"/>
      <c r="H165" s="2"/>
      <c r="I165" s="2"/>
    </row>
    <row r="166" spans="1:9" hidden="1" x14ac:dyDescent="0.25">
      <c r="A166" t="s">
        <v>136</v>
      </c>
      <c r="B166" s="3">
        <v>1855</v>
      </c>
      <c r="C166" s="3">
        <v>639</v>
      </c>
      <c r="D166" s="3">
        <f t="shared" si="21"/>
        <v>2494</v>
      </c>
      <c r="E166" s="2">
        <f t="shared" si="22"/>
        <v>0.743785084202085</v>
      </c>
      <c r="F166" s="2"/>
      <c r="G166" s="2"/>
      <c r="H166" s="2"/>
      <c r="I166" s="2"/>
    </row>
    <row r="167" spans="1:9" hidden="1" x14ac:dyDescent="0.25">
      <c r="A167" t="s">
        <v>137</v>
      </c>
      <c r="B167" s="3">
        <v>856</v>
      </c>
      <c r="C167" s="3">
        <v>446</v>
      </c>
      <c r="D167" s="3">
        <f t="shared" si="21"/>
        <v>1302</v>
      </c>
      <c r="E167" s="2">
        <f t="shared" si="22"/>
        <v>0.65745007680491552</v>
      </c>
      <c r="F167" s="2"/>
      <c r="G167" s="2"/>
      <c r="H167" s="2"/>
      <c r="I167" s="2"/>
    </row>
    <row r="168" spans="1:9" hidden="1" x14ac:dyDescent="0.25">
      <c r="A168" t="s">
        <v>138</v>
      </c>
      <c r="B168" s="3">
        <v>105</v>
      </c>
      <c r="C168" s="3">
        <v>166</v>
      </c>
      <c r="D168" s="3">
        <f t="shared" si="21"/>
        <v>271</v>
      </c>
      <c r="E168" s="2">
        <f t="shared" si="22"/>
        <v>0.38745387453874541</v>
      </c>
      <c r="F168" s="2"/>
      <c r="G168" s="2"/>
      <c r="H168" s="2"/>
      <c r="I168" s="2"/>
    </row>
    <row r="169" spans="1:9" hidden="1" x14ac:dyDescent="0.25">
      <c r="A169" t="s">
        <v>139</v>
      </c>
      <c r="B169" s="3">
        <v>303</v>
      </c>
      <c r="C169" s="3">
        <v>273</v>
      </c>
      <c r="D169" s="3">
        <f t="shared" si="21"/>
        <v>576</v>
      </c>
      <c r="E169" s="2">
        <f t="shared" si="22"/>
        <v>0.52604166666666663</v>
      </c>
      <c r="F169" s="2"/>
      <c r="G169" s="2"/>
      <c r="H169" s="2"/>
      <c r="I169" s="2"/>
    </row>
    <row r="170" spans="1:9" hidden="1" x14ac:dyDescent="0.25">
      <c r="A170" t="s">
        <v>140</v>
      </c>
      <c r="B170" s="3">
        <v>591</v>
      </c>
      <c r="C170" s="3">
        <v>325</v>
      </c>
      <c r="D170" s="3">
        <f t="shared" si="21"/>
        <v>916</v>
      </c>
      <c r="E170" s="2">
        <f t="shared" si="22"/>
        <v>0.64519650655021832</v>
      </c>
      <c r="F170" s="2"/>
      <c r="G170" s="2"/>
      <c r="H170" s="2"/>
      <c r="I170" s="2"/>
    </row>
    <row r="171" spans="1:9" hidden="1" x14ac:dyDescent="0.25">
      <c r="A171" t="s">
        <v>141</v>
      </c>
      <c r="B171" s="3">
        <v>354</v>
      </c>
      <c r="C171" s="3">
        <v>330</v>
      </c>
      <c r="D171" s="3">
        <f t="shared" si="21"/>
        <v>684</v>
      </c>
      <c r="E171" s="2">
        <f t="shared" si="22"/>
        <v>0.51754385964912286</v>
      </c>
      <c r="F171" s="2"/>
      <c r="G171" s="2"/>
      <c r="H171" s="2"/>
      <c r="I171" s="2"/>
    </row>
    <row r="172" spans="1:9" hidden="1" x14ac:dyDescent="0.25">
      <c r="A172" t="s">
        <v>142</v>
      </c>
      <c r="B172" s="3">
        <v>272</v>
      </c>
      <c r="C172" s="3">
        <v>409</v>
      </c>
      <c r="D172" s="3">
        <f t="shared" si="21"/>
        <v>681</v>
      </c>
      <c r="E172" s="2">
        <f t="shared" si="22"/>
        <v>0.39941262848751835</v>
      </c>
      <c r="F172" s="2"/>
      <c r="G172" s="2"/>
      <c r="H172" s="2"/>
      <c r="I172" s="2"/>
    </row>
    <row r="173" spans="1:9" hidden="1" x14ac:dyDescent="0.25">
      <c r="A173" t="s">
        <v>143</v>
      </c>
      <c r="B173" s="3">
        <v>13</v>
      </c>
      <c r="C173" s="3">
        <v>8</v>
      </c>
      <c r="D173" s="3">
        <f t="shared" si="21"/>
        <v>21</v>
      </c>
      <c r="E173" s="2">
        <f t="shared" si="22"/>
        <v>0.61904761904761907</v>
      </c>
      <c r="F173" s="2"/>
      <c r="G173" s="2"/>
      <c r="H173" s="2"/>
      <c r="I173" s="2"/>
    </row>
    <row r="174" spans="1:9" hidden="1" x14ac:dyDescent="0.25">
      <c r="A174" t="s">
        <v>144</v>
      </c>
      <c r="B174" s="3">
        <v>1415</v>
      </c>
      <c r="C174" s="3">
        <v>1696</v>
      </c>
      <c r="D174" s="3">
        <f t="shared" si="21"/>
        <v>3111</v>
      </c>
      <c r="E174" s="2">
        <f t="shared" si="22"/>
        <v>0.45483767277402765</v>
      </c>
      <c r="F174" s="2"/>
      <c r="G174" s="2"/>
      <c r="H174" s="2"/>
      <c r="I174" s="2"/>
    </row>
    <row r="175" spans="1:9" hidden="1" x14ac:dyDescent="0.25">
      <c r="A175" t="s">
        <v>145</v>
      </c>
      <c r="B175" s="3">
        <v>2268</v>
      </c>
      <c r="C175" s="3">
        <v>1294</v>
      </c>
      <c r="D175" s="3">
        <f t="shared" si="21"/>
        <v>3562</v>
      </c>
      <c r="E175" s="2">
        <f t="shared" si="22"/>
        <v>0.63672094329028639</v>
      </c>
      <c r="F175" s="2"/>
      <c r="G175" s="2"/>
      <c r="H175" s="2"/>
      <c r="I175" s="2"/>
    </row>
    <row r="176" spans="1:9" hidden="1" x14ac:dyDescent="0.25">
      <c r="A176" t="s">
        <v>146</v>
      </c>
      <c r="B176" s="3">
        <v>0</v>
      </c>
      <c r="C176" s="3">
        <v>0</v>
      </c>
      <c r="D176" s="3">
        <f t="shared" si="21"/>
        <v>0</v>
      </c>
      <c r="E176" s="2"/>
      <c r="F176" s="2"/>
      <c r="G176" s="2"/>
      <c r="H176" s="2"/>
      <c r="I176" s="2"/>
    </row>
    <row r="177" spans="1:9" hidden="1" x14ac:dyDescent="0.25">
      <c r="A177" t="s">
        <v>147</v>
      </c>
      <c r="B177" s="3">
        <v>5193</v>
      </c>
      <c r="C177" s="3">
        <v>2900</v>
      </c>
      <c r="D177" s="3">
        <f t="shared" si="21"/>
        <v>8093</v>
      </c>
      <c r="E177" s="2">
        <f t="shared" si="22"/>
        <v>0.64166563697022116</v>
      </c>
      <c r="F177" s="2"/>
      <c r="G177" s="2"/>
      <c r="H177" s="2"/>
      <c r="I177" s="2"/>
    </row>
    <row r="178" spans="1:9" hidden="1" x14ac:dyDescent="0.25">
      <c r="A178" t="s">
        <v>148</v>
      </c>
      <c r="B178" s="3">
        <v>58</v>
      </c>
      <c r="C178" s="3">
        <v>22</v>
      </c>
      <c r="D178" s="3">
        <f t="shared" si="21"/>
        <v>80</v>
      </c>
      <c r="E178" s="2">
        <f t="shared" si="22"/>
        <v>0.72499999999999998</v>
      </c>
      <c r="F178" s="2"/>
      <c r="G178" s="2"/>
      <c r="H178" s="2"/>
      <c r="I178" s="2"/>
    </row>
    <row r="179" spans="1:9" hidden="1" x14ac:dyDescent="0.25">
      <c r="A179" t="s">
        <v>149</v>
      </c>
      <c r="B179" s="3">
        <v>0</v>
      </c>
      <c r="C179" s="3">
        <v>0</v>
      </c>
      <c r="D179" s="3">
        <f t="shared" si="21"/>
        <v>0</v>
      </c>
      <c r="E179" s="2"/>
      <c r="F179" s="2"/>
      <c r="G179" s="2"/>
      <c r="H179" s="2"/>
      <c r="I179" s="2"/>
    </row>
    <row r="180" spans="1:9" hidden="1" x14ac:dyDescent="0.25">
      <c r="A180" t="s">
        <v>150</v>
      </c>
      <c r="B180" s="3">
        <v>21</v>
      </c>
      <c r="C180" s="3">
        <v>12</v>
      </c>
      <c r="D180" s="3">
        <f t="shared" si="21"/>
        <v>33</v>
      </c>
      <c r="E180" s="2">
        <f t="shared" si="22"/>
        <v>0.63636363636363635</v>
      </c>
      <c r="F180" s="2"/>
      <c r="G180" s="2"/>
      <c r="H180" s="2"/>
      <c r="I180" s="2"/>
    </row>
    <row r="181" spans="1:9" hidden="1" x14ac:dyDescent="0.25">
      <c r="A181" t="s">
        <v>151</v>
      </c>
      <c r="B181" s="3">
        <v>1737</v>
      </c>
      <c r="C181" s="3">
        <v>1476</v>
      </c>
      <c r="D181" s="3">
        <f t="shared" si="21"/>
        <v>3213</v>
      </c>
      <c r="E181" s="2">
        <f t="shared" si="22"/>
        <v>0.54061624649859941</v>
      </c>
      <c r="F181" s="2"/>
      <c r="G181" s="2"/>
      <c r="H181" s="2"/>
      <c r="I181" s="2"/>
    </row>
    <row r="182" spans="1:9" hidden="1" x14ac:dyDescent="0.25">
      <c r="A182" t="s">
        <v>152</v>
      </c>
      <c r="B182" s="3">
        <v>995</v>
      </c>
      <c r="C182" s="3">
        <v>435</v>
      </c>
      <c r="D182" s="3">
        <f t="shared" si="21"/>
        <v>1430</v>
      </c>
      <c r="E182" s="2">
        <f t="shared" si="22"/>
        <v>0.69580419580419584</v>
      </c>
      <c r="F182" s="2"/>
      <c r="G182" s="2"/>
      <c r="H182" s="2"/>
      <c r="I182" s="2"/>
    </row>
    <row r="183" spans="1:9" hidden="1" x14ac:dyDescent="0.25">
      <c r="A183" t="s">
        <v>153</v>
      </c>
      <c r="B183" s="3">
        <v>9508</v>
      </c>
      <c r="C183" s="3">
        <v>5113</v>
      </c>
      <c r="D183" s="3">
        <f t="shared" si="21"/>
        <v>14621</v>
      </c>
      <c r="E183" s="2">
        <f t="shared" si="22"/>
        <v>0.65029751726968055</v>
      </c>
      <c r="F183" s="2"/>
      <c r="G183" s="2"/>
      <c r="H183" s="2"/>
      <c r="I183" s="2"/>
    </row>
    <row r="184" spans="1:9" hidden="1" x14ac:dyDescent="0.25">
      <c r="A184" t="s">
        <v>154</v>
      </c>
      <c r="B184" s="3">
        <v>49</v>
      </c>
      <c r="C184" s="3">
        <v>8</v>
      </c>
      <c r="D184" s="3">
        <f t="shared" si="21"/>
        <v>57</v>
      </c>
      <c r="E184" s="2">
        <f t="shared" si="22"/>
        <v>0.85964912280701755</v>
      </c>
      <c r="F184" s="2"/>
      <c r="G184" s="2"/>
      <c r="H184" s="2"/>
      <c r="I184" s="2"/>
    </row>
    <row r="185" spans="1:9" hidden="1" x14ac:dyDescent="0.25">
      <c r="A185" t="s">
        <v>155</v>
      </c>
      <c r="B185" s="3">
        <v>2313</v>
      </c>
      <c r="C185" s="3">
        <v>2032</v>
      </c>
      <c r="D185" s="3">
        <f t="shared" si="21"/>
        <v>4345</v>
      </c>
      <c r="E185" s="2">
        <f t="shared" si="22"/>
        <v>0.53233601841196776</v>
      </c>
      <c r="F185" s="2"/>
      <c r="G185" s="2"/>
      <c r="H185" s="2"/>
      <c r="I185" s="2"/>
    </row>
    <row r="186" spans="1:9" hidden="1" x14ac:dyDescent="0.25">
      <c r="A186" t="s">
        <v>156</v>
      </c>
      <c r="B186" s="3">
        <v>113</v>
      </c>
      <c r="C186" s="3">
        <v>144</v>
      </c>
      <c r="D186" s="3">
        <f t="shared" si="21"/>
        <v>257</v>
      </c>
      <c r="E186" s="2">
        <f t="shared" si="22"/>
        <v>0.43968871595330739</v>
      </c>
      <c r="F186" s="2"/>
      <c r="G186" s="2"/>
      <c r="H186" s="2"/>
      <c r="I186" s="2"/>
    </row>
    <row r="187" spans="1:9" hidden="1" x14ac:dyDescent="0.25">
      <c r="A187" t="s">
        <v>157</v>
      </c>
      <c r="B187" s="3">
        <v>2074</v>
      </c>
      <c r="C187" s="3">
        <v>936</v>
      </c>
      <c r="D187" s="3">
        <f t="shared" si="21"/>
        <v>3010</v>
      </c>
      <c r="E187" s="2">
        <f t="shared" si="22"/>
        <v>0.68903654485049837</v>
      </c>
      <c r="F187" s="2"/>
      <c r="G187" s="2"/>
      <c r="H187" s="2"/>
      <c r="I187" s="2"/>
    </row>
    <row r="188" spans="1:9" hidden="1" x14ac:dyDescent="0.25">
      <c r="A188" t="s">
        <v>158</v>
      </c>
      <c r="B188" s="3">
        <v>0</v>
      </c>
      <c r="C188" s="3">
        <v>0</v>
      </c>
      <c r="D188" s="3">
        <f t="shared" si="21"/>
        <v>0</v>
      </c>
      <c r="E188" s="2"/>
      <c r="F188" s="2"/>
      <c r="G188" s="2"/>
      <c r="H188" s="2"/>
      <c r="I188" s="2"/>
    </row>
    <row r="189" spans="1:9" hidden="1" x14ac:dyDescent="0.25">
      <c r="A189" t="s">
        <v>159</v>
      </c>
      <c r="B189" s="3">
        <v>6942</v>
      </c>
      <c r="C189" s="3">
        <v>2162</v>
      </c>
      <c r="D189" s="3">
        <f t="shared" si="21"/>
        <v>9104</v>
      </c>
      <c r="E189" s="2">
        <f t="shared" si="22"/>
        <v>0.76252196836555364</v>
      </c>
      <c r="F189" s="2"/>
      <c r="G189" s="2"/>
      <c r="H189" s="2"/>
      <c r="I189" s="2"/>
    </row>
    <row r="190" spans="1:9" hidden="1" x14ac:dyDescent="0.25">
      <c r="A190" t="s">
        <v>160</v>
      </c>
      <c r="B190" s="3">
        <v>0</v>
      </c>
      <c r="C190" s="3">
        <v>0</v>
      </c>
      <c r="D190" s="3">
        <f t="shared" si="21"/>
        <v>0</v>
      </c>
      <c r="E190" s="2"/>
      <c r="F190" s="2"/>
      <c r="G190" s="2"/>
      <c r="H190" s="2"/>
      <c r="I190" s="2"/>
    </row>
    <row r="191" spans="1:9" hidden="1" x14ac:dyDescent="0.25">
      <c r="A191" t="s">
        <v>161</v>
      </c>
      <c r="B191" s="3">
        <v>2989</v>
      </c>
      <c r="C191" s="3">
        <v>818</v>
      </c>
      <c r="D191" s="3">
        <f t="shared" si="21"/>
        <v>3807</v>
      </c>
      <c r="E191" s="2">
        <f t="shared" si="22"/>
        <v>0.78513265038087732</v>
      </c>
      <c r="F191" s="2"/>
      <c r="G191" s="2"/>
      <c r="H191" s="2"/>
      <c r="I191" s="2"/>
    </row>
    <row r="192" spans="1:9" hidden="1" x14ac:dyDescent="0.25">
      <c r="A192" t="s">
        <v>162</v>
      </c>
      <c r="B192" s="3">
        <v>2202</v>
      </c>
      <c r="C192" s="3">
        <v>561</v>
      </c>
      <c r="D192" s="3">
        <f t="shared" si="21"/>
        <v>2763</v>
      </c>
      <c r="E192" s="2">
        <f t="shared" si="22"/>
        <v>0.79695982627578721</v>
      </c>
      <c r="F192" s="2"/>
      <c r="G192" s="2"/>
      <c r="H192" s="2"/>
      <c r="I192" s="2"/>
    </row>
    <row r="193" spans="1:9" hidden="1" x14ac:dyDescent="0.25">
      <c r="A193" t="s">
        <v>163</v>
      </c>
      <c r="B193" s="3">
        <v>6434</v>
      </c>
      <c r="C193" s="3">
        <v>1229</v>
      </c>
      <c r="D193" s="3">
        <f t="shared" si="21"/>
        <v>7663</v>
      </c>
      <c r="E193" s="2">
        <f t="shared" si="22"/>
        <v>0.83961894819261385</v>
      </c>
      <c r="F193" s="2"/>
      <c r="G193" s="2"/>
      <c r="H193" s="2"/>
      <c r="I193" s="2"/>
    </row>
    <row r="194" spans="1:9" hidden="1" x14ac:dyDescent="0.25">
      <c r="A194" t="s">
        <v>164</v>
      </c>
      <c r="B194" s="3">
        <v>3179</v>
      </c>
      <c r="C194" s="3">
        <v>1578</v>
      </c>
      <c r="D194" s="3">
        <f t="shared" si="21"/>
        <v>4757</v>
      </c>
      <c r="E194" s="2">
        <f t="shared" si="22"/>
        <v>0.6682783266764768</v>
      </c>
      <c r="F194" s="2"/>
      <c r="G194" s="2"/>
      <c r="H194" s="2"/>
      <c r="I194" s="2"/>
    </row>
    <row r="195" spans="1:9" hidden="1" x14ac:dyDescent="0.25">
      <c r="A195" t="s">
        <v>165</v>
      </c>
      <c r="B195" s="3">
        <v>916</v>
      </c>
      <c r="C195" s="3">
        <v>255</v>
      </c>
      <c r="D195" s="3">
        <f t="shared" si="21"/>
        <v>1171</v>
      </c>
      <c r="E195" s="2">
        <f t="shared" si="22"/>
        <v>0.78223740392826646</v>
      </c>
      <c r="F195" s="2"/>
      <c r="G195" s="2"/>
      <c r="H195" s="2"/>
      <c r="I195" s="2"/>
    </row>
    <row r="196" spans="1:9" hidden="1" x14ac:dyDescent="0.25">
      <c r="A196" t="s">
        <v>166</v>
      </c>
      <c r="B196" s="3">
        <v>185</v>
      </c>
      <c r="C196" s="3">
        <v>115</v>
      </c>
      <c r="D196" s="3">
        <f t="shared" si="21"/>
        <v>300</v>
      </c>
      <c r="E196" s="2">
        <f t="shared" si="22"/>
        <v>0.6166666666666667</v>
      </c>
      <c r="F196" s="2"/>
      <c r="G196" s="2"/>
      <c r="H196" s="2"/>
      <c r="I196" s="2"/>
    </row>
    <row r="197" spans="1:9" hidden="1" x14ac:dyDescent="0.25">
      <c r="A197" t="s">
        <v>167</v>
      </c>
      <c r="B197" s="3">
        <v>4090</v>
      </c>
      <c r="C197" s="3">
        <v>776</v>
      </c>
      <c r="D197" s="3">
        <f t="shared" si="21"/>
        <v>4866</v>
      </c>
      <c r="E197" s="2">
        <f t="shared" si="22"/>
        <v>0.84052609946568024</v>
      </c>
      <c r="F197" s="2"/>
      <c r="G197" s="2"/>
      <c r="H197" s="2"/>
      <c r="I197" s="2"/>
    </row>
    <row r="198" spans="1:9" hidden="1" x14ac:dyDescent="0.25">
      <c r="A198" t="s">
        <v>168</v>
      </c>
      <c r="B198" s="3">
        <v>1294</v>
      </c>
      <c r="C198" s="3">
        <v>890</v>
      </c>
      <c r="D198" s="3">
        <f t="shared" si="21"/>
        <v>2184</v>
      </c>
      <c r="E198" s="2">
        <f t="shared" si="22"/>
        <v>0.5924908424908425</v>
      </c>
      <c r="F198" s="2"/>
      <c r="G198" s="2"/>
      <c r="H198" s="2"/>
      <c r="I198" s="2"/>
    </row>
    <row r="199" spans="1:9" s="4" customFormat="1" x14ac:dyDescent="0.25">
      <c r="A199" s="4" t="s">
        <v>170</v>
      </c>
      <c r="B199" s="5">
        <f>SUM(B3:B120)</f>
        <v>1451179</v>
      </c>
      <c r="C199" s="5">
        <f>SUM(C3:C120)</f>
        <v>627135</v>
      </c>
      <c r="D199" s="5">
        <f t="shared" si="21"/>
        <v>2078314</v>
      </c>
      <c r="E199" s="6">
        <f t="shared" si="22"/>
        <v>0.69824819541224281</v>
      </c>
      <c r="F199" s="6"/>
      <c r="G199" s="6"/>
      <c r="H199" s="6"/>
      <c r="I199" s="6"/>
    </row>
    <row r="200" spans="1:9" s="4" customFormat="1" x14ac:dyDescent="0.25">
      <c r="A200" s="4" t="s">
        <v>180</v>
      </c>
      <c r="B200" s="5" t="s">
        <v>1</v>
      </c>
      <c r="C200" s="5" t="s">
        <v>2</v>
      </c>
      <c r="D200" s="5" t="s">
        <v>3</v>
      </c>
      <c r="E200" s="4" t="s">
        <v>184</v>
      </c>
    </row>
    <row r="201" spans="1:9" x14ac:dyDescent="0.25">
      <c r="A201" t="s">
        <v>181</v>
      </c>
      <c r="B201" s="3">
        <f>+B7+B8+B11+B12+B13+B21+B24+B25+B27+B30+B40+B45+B64+B65+B68+B72+B75+B78+B80+B82+B85+B87+B100+B103+B105+B118</f>
        <v>234885</v>
      </c>
      <c r="C201" s="3">
        <f>+C7+C8+C11+C12+C13+C21+C24+C25+C27+C30+C40+C45+C64+C65+C68+C72+C75+C78+C80+C82+C85+C87+C100+C103+C105+C118</f>
        <v>106856</v>
      </c>
      <c r="D201" s="3">
        <f t="shared" ref="D201" si="23">B201+C201</f>
        <v>341741</v>
      </c>
      <c r="E201" s="2">
        <f t="shared" ref="E201" si="24">B201/D201</f>
        <v>0.68731875894317629</v>
      </c>
      <c r="F201" s="2"/>
      <c r="G201" s="2"/>
      <c r="H201" s="2"/>
      <c r="I201" s="2"/>
    </row>
    <row r="202" spans="1:9" x14ac:dyDescent="0.25">
      <c r="A202" t="s">
        <v>174</v>
      </c>
      <c r="B202" s="3">
        <f>(B19+B34+B36+B41+B42+B46+B70+B71+B77+B84+B90+B91+B92+B93+B110)</f>
        <v>124885</v>
      </c>
      <c r="C202" s="3">
        <f>(C19+C34+C36+C41+C42+C46+C70+C71+C77+C84+C90+C91+C92+C93+C110)</f>
        <v>68225</v>
      </c>
      <c r="D202" s="3">
        <f t="shared" ref="D202:D205" si="25">B202+C202</f>
        <v>193110</v>
      </c>
      <c r="E202" s="2">
        <f t="shared" ref="E202:E205" si="26">B202/D202</f>
        <v>0.64670395111594425</v>
      </c>
      <c r="F202" s="2"/>
      <c r="G202" s="2"/>
      <c r="H202" s="2"/>
      <c r="I202" s="2"/>
    </row>
    <row r="203" spans="1:9" x14ac:dyDescent="0.25">
      <c r="A203" t="s">
        <v>73</v>
      </c>
      <c r="B203" s="3">
        <f>(B4+B6+B9+B10+B16+B23+B26+B29+B31+B33+B38+B44+B47+B63+B66+B67+B79+B45+B81+B86+B88+B94+B95+B97+B98+B102+B104+B104+B106+B108+B113+B115)</f>
        <v>210281</v>
      </c>
      <c r="C203" s="3">
        <f>(C4+C6+C9+C10+C16+C23+C26+C29+C31+C33+C38+C44+C47+C63+C66+C67+C79+C45+C81+C86+C88+C94+C95+C97+C98+C102+C104+C104+C106+C108+C113+C115)</f>
        <v>103197</v>
      </c>
      <c r="D203" s="3">
        <f t="shared" si="25"/>
        <v>313478</v>
      </c>
      <c r="E203" s="2">
        <f t="shared" si="26"/>
        <v>0.67079986474329933</v>
      </c>
      <c r="F203" s="2"/>
      <c r="G203" s="2"/>
      <c r="H203" s="2"/>
      <c r="I203" s="2"/>
    </row>
    <row r="204" spans="1:9" x14ac:dyDescent="0.25">
      <c r="A204" t="s">
        <v>175</v>
      </c>
      <c r="B204" s="3">
        <f>(B69+B83+B99)</f>
        <v>62696</v>
      </c>
      <c r="C204" s="3">
        <f>(C69+C83+C99)</f>
        <v>48872</v>
      </c>
      <c r="D204" s="3">
        <f t="shared" si="25"/>
        <v>111568</v>
      </c>
      <c r="E204" s="2">
        <f t="shared" si="26"/>
        <v>0.5619532482432239</v>
      </c>
      <c r="F204" s="2"/>
      <c r="G204" s="2"/>
      <c r="H204" s="2"/>
      <c r="I204" s="2"/>
    </row>
    <row r="205" spans="1:9" x14ac:dyDescent="0.25">
      <c r="A205" t="s">
        <v>182</v>
      </c>
      <c r="B205" s="3">
        <f>(B3+B18+B43+B76+B117)</f>
        <v>13347</v>
      </c>
      <c r="C205" s="3">
        <f>(C3+C18+C43+C76+C117)</f>
        <v>9147</v>
      </c>
      <c r="D205" s="3">
        <f t="shared" si="25"/>
        <v>22494</v>
      </c>
      <c r="E205" s="2">
        <f t="shared" si="26"/>
        <v>0.59335822886102962</v>
      </c>
      <c r="F205" s="2"/>
      <c r="G205" s="2"/>
      <c r="H205" s="2"/>
      <c r="I205" s="2"/>
    </row>
    <row r="206" spans="1:9" x14ac:dyDescent="0.25">
      <c r="A206" t="s">
        <v>178</v>
      </c>
      <c r="B206" s="3">
        <f>(B15+B28+B101+B116)</f>
        <v>47826</v>
      </c>
      <c r="C206" s="3">
        <f>(C15+C28+C101+C116)</f>
        <v>15725</v>
      </c>
      <c r="D206" s="3">
        <f t="shared" ref="D206:D207" si="27">B206+C206</f>
        <v>63551</v>
      </c>
      <c r="E206" s="2">
        <f t="shared" ref="E206:E207" si="28">B206/D206</f>
        <v>0.7525609353117968</v>
      </c>
      <c r="F206" s="2"/>
      <c r="G206" s="2"/>
      <c r="H206" s="2"/>
      <c r="I206" s="2"/>
    </row>
    <row r="207" spans="1:9" x14ac:dyDescent="0.25">
      <c r="A207" t="s">
        <v>179</v>
      </c>
      <c r="B207" s="3">
        <f>(B106+B86+B63+B37+B17)</f>
        <v>82335</v>
      </c>
      <c r="C207" s="3">
        <f>(C106+C86+C63+C37+C17)</f>
        <v>37968</v>
      </c>
      <c r="D207" s="3">
        <f t="shared" si="27"/>
        <v>120303</v>
      </c>
      <c r="E207" s="2">
        <f t="shared" si="28"/>
        <v>0.68439689783297175</v>
      </c>
      <c r="F207" s="2"/>
      <c r="G207" s="2"/>
      <c r="H207" s="2"/>
      <c r="I207" s="2"/>
    </row>
    <row r="209" spans="1:1" x14ac:dyDescent="0.25">
      <c r="A209" t="s">
        <v>183</v>
      </c>
    </row>
  </sheetData>
  <pageMargins left="0.7" right="0.7" top="0.75" bottom="0.75" header="0.3" footer="0.3"/>
  <pageSetup scale="73" fitToHeight="0" orientation="portrait" r:id="rId1"/>
  <headerFooter>
    <oddHeader>&amp;C&amp;"-,Bold"&amp;18Measure M by City</oddHeader>
    <oddFooter>&amp;R&amp;9M. Dierking x22426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Dierking, Mark</dc:creator>
  <cp:lastModifiedBy>Barrett, Matthew</cp:lastModifiedBy>
  <cp:lastPrinted>2016-11-10T22:15:44Z</cp:lastPrinted>
  <dcterms:created xsi:type="dcterms:W3CDTF">2016-11-10T19:00:40Z</dcterms:created>
  <dcterms:modified xsi:type="dcterms:W3CDTF">2016-11-10T22:16:29Z</dcterms:modified>
</cp:coreProperties>
</file>